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7" i="1" l="1"/>
  <c r="C6" i="1"/>
  <c r="C8" i="1"/>
  <c r="C9" i="1"/>
  <c r="C10" i="1"/>
  <c r="C11" i="1"/>
  <c r="C12" i="1"/>
  <c r="C13" i="1"/>
  <c r="C14" i="1"/>
  <c r="C15" i="1"/>
  <c r="C16" i="1"/>
  <c r="C17" i="1"/>
  <c r="C18" i="1"/>
  <c r="C19" i="1"/>
  <c r="C20" i="1"/>
  <c r="C21" i="1"/>
  <c r="C22" i="1"/>
  <c r="C23" i="1"/>
  <c r="C24" i="1"/>
  <c r="C25" i="1"/>
  <c r="C26" i="1"/>
  <c r="C27" i="1"/>
  <c r="C28" i="1"/>
  <c r="C29" i="1"/>
  <c r="C30" i="1"/>
  <c r="C31" i="1"/>
</calcChain>
</file>

<file path=xl/sharedStrings.xml><?xml version="1.0" encoding="utf-8"?>
<sst xmlns="http://schemas.openxmlformats.org/spreadsheetml/2006/main" count="333" uniqueCount="64">
  <si>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</si>
  <si>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</si>
  <si>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</si>
  <si>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</si>
  <si>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</si>
  <si>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</si>
  <si>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</si>
  <si>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</si>
  <si>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</si>
  <si>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</si>
  <si>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</si>
  <si>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</si>
  <si>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</si>
  <si>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</si>
  <si>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</si>
  <si>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</si>
  <si>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</si>
  <si>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Planbureau voor de Leefomgeving</t>
  </si>
  <si>
    <t>geoloket@pbl.nl</t>
  </si>
  <si>
    <t/>
  </si>
  <si>
    <t>Deze dataset bevat de resultaten van het scenario Laag en scenario Hoog van de WLO-toekomstverkenning van bevolking en huishoudens voor 2012, 2030 en 2050. Zowel in ODS als XLSX -formaat.</t>
  </si>
  <si>
    <t>CC-BY 4.0</t>
  </si>
  <si>
    <t>nl-NL</t>
  </si>
  <si>
    <t>groen</t>
  </si>
  <si>
    <t>beschikbaar</t>
  </si>
  <si>
    <t>Nee</t>
  </si>
  <si>
    <t>2017-01-18</t>
  </si>
  <si>
    <t>Zowel beschikbaar in ODS als EXCEL</t>
  </si>
  <si>
    <t>Nationaal Georegister</t>
  </si>
  <si>
    <t>De basiskaart aquatisch watertypen is een gedetailleerde dataset met de ligging van het Nederlandse oppervlaktewater. Bij alle oppervlaktewateren is aangegeven wat voor type water het is. Van de wateren die in de Kaderrichtlijn Water (KRW) zijn aangewezen als waterlichaam zijn tevens de kenmerken van het waterlichaam opgenomen. Deze dataset is gebaseerd op de TOP10NL kaart met een nauwkeurigheid van 1:10.000. Daarmee is deze kaart een zeer nauwkeurige kaart van het Nederlandse water, heeft deze kaart een landsdekkende indeling in watertypen en een koppeling met de Kaderrichtlijn Water. PBL Planbureau voor de Leefomgeving.</t>
  </si>
  <si>
    <t>CC-0</t>
  </si>
  <si>
    <t>Cijferdocumenten onder de figuren van indicator</t>
  </si>
  <si>
    <t>Het ZIP-bestand bevat de gegevens in twee dataformaten: ODS en MS-Excel</t>
  </si>
  <si>
    <t>image-info@pbl.nl</t>
  </si>
  <si>
    <t>IMAGE is een ecologisch-milieu-model raamwerk dat de milieu gevolgen van menselijke activiteiten wereldwijd simuleert. Het modelleert de interacties tussen de samenleving, de biosfeer en het klimaatsysteem om duurzaamheidsvraagstukken zoals klimaatverandering, biodiversiteit en het menselijk welzijn te evalueren. Het IMAGE model (versie 3.0, uitgebracht in 2014)  heeft als doel de lange-termijn dynamiek en effecten van wereldwijde veranderingen te verkennen die het gevolg zijn van de interactie tussen demografische, technologische, economische, sociale, culturele en politieke factoren. Zie voor meer informatie de IMAGE 3.0 website._x000D_
 _x000D_
De resultaten van IMAGE scenario’s run’s (met elk dan 200 indicatoren per scenario) zijn per project beschikbaar. Daarvoor is een visualisatie tool beschikbaar die kan worden gedownload. De tool geeft toegang tot de multi-temporele data. Via de tool kan de regionale (26 wereldregio’s) data geëxporteerd worden in xml-formaat, dat importeer is in Excel. Voor mondiale  griddata  (0.5 *0.5 graad resolutie) is nu nog een aparte conversie naar ascii-grid nodig met een downloadbare conversietool.  Zie voor meer informatie de downloadpagina van IMAGE 3.0. _x000D_
_x000D_
Dataomvang per scenario: circa 1,5 GB; Dataset-periode: 1970 - 2050 of 2100</t>
  </si>
  <si>
    <t>CC-BY 3.0</t>
  </si>
  <si>
    <t>info@pbl.nl</t>
  </si>
  <si>
    <t>Zie cijferdocumenten onder de figuren van indicatoren</t>
  </si>
  <si>
    <t>Dit bestand is de tabellenbijlage bij de Nationale Energieverkenning 2016 verschenen op 14 oktober 2016. Voor een beschrijving van de achtergronden van de gegevens in dit rapport wordt dan ook naar het hoofdrapport verwezen. Tevens zijn de resultaten te raadplegen op de MONIT-website van het ECN (http://monitweb.energie.nl). Daar kunt u zelf grafieken en tabellen maken van veel resultaten uit deze Nationale Energieverkenning gekoppeld aan historische gegevens.</t>
  </si>
  <si>
    <t>In opdracht van het PBL Planbureau voor de Leefomgeving zijn in India historische wegenbestanden voor de jaargangen 1990, 1980, 1970 en 1960 gemaakt afgeleid van het Nationaal Wegen Bestand (NWB) van 2005 van Rijkswaterstaat. Resultaat is een benadering van de toestand van het wegennet omstreeks het moment van de betreffende jaargang . De methodiek bestond uit drie stappen: a. Handmatige selectie en kopiëren naar het doelbestand uit het NWB2005 op basis van de (historische) TOP25rasterkaart. b. Het digitaliseren van wegen, die niet voorkomen in het NWB2005. c. Het toekennen van additionele attributen aan de resulterende wegstukken. De attributen van het NWB2005 zijn als aanvullende informatie integraal gehandhaafd in de historische wegenbestanden. Deze zijn niet gevuld voor de toegevoegde gedigitaliseerde wegen, en betreffen in alle gevallen de situatie van het NWB2005 en niet van de betreffende jaargang. De volgende attributen zijn hieraan toegevoegd: - METHODE: Codering van wegen o.b.v. het wel of niet voorkomen in het NWB2005-bestand en de TOP25rasterkaart - LEGENA_E en LEGENDA_NL: Codering van wegen o.b.v. de legenda-indeling van de TOP25rasterkaart in het Engels en Nederlands - BLADNR en JAAR: codering van de wegstukken conform het productiejaar van het gebruikte kaartblad Dit is eerst voor 1990 en dan voor 1980, 1970, respectievelijk 1960 uitgevoerd. Op deze manier kan voor 1980 al handig gebruik gemaakt worden van de wijzigingen in het 1990-bestand.</t>
  </si>
  <si>
    <t>Bestand met de contouren van het plaatsgebonden risico (PR) in drie niveaus. Deze drie contouren laten de gebieden zien waar de kans op een dodelijk ongeluk door een incident met een vliegtuig, groter is dan eens in de honderdduizend (PR &gt; 10-5), miljoen (PR &gt; 10-6) en tien miljoen jaar (PR &gt;10-7). Het plaatsgebonden risico is de kans per  jaar dat een persoon bij permanent verblijf binnen de zone als gevolg van een vliegtuigincident overlijdt.
Bij de berekening van de externe veiligheidscontouren wordt rekening gehouden met onder andere  het aantal vluchten,  de vlootsamenstelling en statistiek van historische ongeval gegevens.
De contouren met het plaatsgebonden risico zijn in opdracht van het PBL (Planbureau voor de Leefomgeving) door het NLR (Nationaal Lucht- en Ruimtevaartlaboratorium) berekend.</t>
  </si>
  <si>
    <t>regionale-prognose@pbl.nl</t>
  </si>
  <si>
    <t>Het PBL Planbureau voor de Leefomgeving en het Centraal Bureau voor de Statistiek (CBS) brengen om de twee jaar de regionaal demografische prognose uit. Deze prognose, met behulp van het model PEARL, geeft een beeld van regionale ontwikkelingen in de bevolking en huishoudens in komende drie decennia. Op 1 oktober 2013 is de regionale prognose voor de vijfde maal geactualiseerd en gepubliceerd.
De tabellen bevat de totale bevolking, het aantal huishoudens en het aantal 65+ in aantallen x 1000 voor de 31 grootste gemeenten, de overige gemeenten, de 40 COROP-gebieden en de provincies in Nederland voor de jaren 2014 tot en 2040.
De veronderstellingen waarop de prognose is gebaseerd, zijn voor gemeenten met minder dan 100.000 inwoners door toeval fluctuaties en onder andere minder uitgebreide kwaliteitscontroles meer aan onzekerheid onderhevig; daarmee kennen de prognosecijfers voor deze gemeenten een grotere onzekerheid dan de grotere gemeenten.
De 31 grootste gemeenten betreffen de gemeenten die op 1 januari 2013 of op enig moment in de periode 2014-2040 (vermoedelijk) nooit 100.000 of meer inwoners hebben.</t>
  </si>
  <si>
    <t>Bestand met de contouren van de nachtelijke geluidsbelasting van het vliegverkeer in de geluidsmaat Lnight (in zones &gt; 40 en &gt; 48 dB(a)), zoals die zijn berekend volgens een wettelijk vastgestelde methode.
Lnight: de geluidsbelasting in dB(A) die het vliegverkeer tussen 23 uur ’s avonds en 7 uur ’s ochtends in een jaar gemiddeld over deze nachtperiode veroorzaakt. Lnight wordt berekend volgens een Europees voorgeschreven methodiek . Deze methodiek houdt rekening met vele factoren zoals aantallen vliegtuigen per baan, grootte, type en ouderdom van vliegtuigen, tijden van opstijgen en landen en aan- en uitvliegroutes.
De contouren met de geluidsbelasting rondom Schiphol zijn in opdracht van het PBL Planbureau voor de Leefomgeving door het NLR (Nationaal Lucht- en Ruimtevaart¬laboratorium) berekend.</t>
  </si>
  <si>
    <t>The road density raster datasets are derived from the Global Roads Inventory Project vector dataset. The raster datasets contain the kilometers of road per 5 arcminute gridcell and are available for the total amount (all roads equal) and also per road type: highways/motorways (1), primary roads (2), secondary roads (3), tertiary roads (4) and local/urban roads (5). The current roaddensity raster are based on GRIP version 3 (2013).
The Global Roads Inventory Project (GRIP) database is developed by PBL. The GRIP database was created in order to provide a more recent and accurate global roads database compared to the well-known but outdated DCW/VMAP datasets. GRIP is used in PBL’s global environmental assessment activities, but also by other institutes and organizations around the world. GRIP is based on data that was collected from many (50+) mainly publicly available sources, for instance National Spatial Data Infrastructures, topographic agencies, NGOs, Universities, UN agencies, etc. . Also parts of GRIP are derived from data created by the OpenStreetMap project (www.openstreetmap.org). 
To create a consistent and transparent global roads database that can be useful for various types of analyses and also be maintained with help of a larger community the United Nations UNSDI-Transportation datamodel (“v2 light”) was used. This datamodel was developed by the Logistics Cluster of the UN World Food Programme. More information on UNSDI-T can be found at http://www.logcluster.org/tools/mapcentre/unsdi/unsdi-t-v2.0/
The ambition of GRIP is to create a dataset that is: globally consistent (in terms of the underlying data model and attribute coding);spatially accurate (~50-100m positional accuracy); topologically integrated; suitable for mapping at an approximate scale of 1:100,000 - 1:1000,000; focused on roads between settlements (not streets); up-to-date and with the possibility of frequent updates; preferably well documented; publicly available (on an "attribution only" basis)
GRIP is not perfect and continues to be “work in progress”. In GRIP version 1 (2009) more recent and accurate data was combined for almost 200 countries. There is still a (decreasing) number of countries in GRIP that is only covered by VMAP data. Improved and newly available datasets are incorporated on an occasional basis.</t>
  </si>
  <si>
    <t>Publiek Domein</t>
  </si>
  <si>
    <t>Gridbestand met de (berekende) cumulatieve geluidsbelasting van het weg-/rail-/vliegverkeer gedurende het gehele etmaal in de geluidsmaat Lden (uitgedrukt in dB(A)) in een 10-tal klassen. Gebaseerd op modelberekeningen met een resolutie van 25 bij 25 meter met het geluidmodel Empara Noisetool, bedoeld voor het geven van een grootschalig en statistisch beeld van de geluidbelasting in Nederland. Bij deze berekeningen wordt zo ver mogelijk doorgerekend tot de minimale ondergrens van 35 dB(A), met een maximum van 5 km afstand voor rail- en 7 km voor wegverkeer. Lden = 'Lday-evening-night'. De huidige wettelijke equivalente geluidsmaat voor verkeerslawaai, waarbij het geluid in de avond en nacht zwaarder telt dan het geluid overdag. Deze geluidmaat wordt bepaald door eerst de equivalente geluidniveaus tijdens de dag (7-19 uur), de avond (19-23 uur) en de nacht (23-7 uur) vast te stellen, de niveaus voor de avond en nacht op te hogen met 5 respectievelijk 10 dB(A) en vervolgens een etmaal gemiddelde vast te stellen. Deze maat gaat uit van het feit dat geluid tijdens de avond, en in nog sterkere mate in de nacht, hinderlijker is dan overdag. De berekening houdt rekening met vele factoren zoals bij wegverkeer met verkeersintensiteiten onderverdeeld in personenauto?s en vrachtverkeer, wegdektype en geluidsschermen; bij railverkeer met de dienstregeling volgens het spoorboekje, geluidsschermen, treinmaterieel en oud of nieuw type rails; en bij vliegverkeer met de aantallen vliegtuigen per baan, grootte, type en ouderdom van vliegtuigen, tijden van opstijgen en landen en aan- en uitvliegroutes (zowel horizontaal als verticaal). Input voor de modelberekeningen zijn wegverkeermodelleringsgegevens van GoudappelCoffeng, gecombineerd met informatie van Rijkswaterstaat en andere overheden, bij het railverkeer gegevens van Prorail en bij het vliegverkeer gemodelleerde gegevens van het NLR (Nationaal Lucht- en Ruimtevaartlaboratorium). \
\
De kaarten zijn bedoeld voor een indicatief overzicht van geluidbelastingen op landelijke schaal en als monitoringsinstrument voor vergelijking met voorgaande jaren (ihkv overheidsbeleid waarborgen van een leefbare en veilige omgeving met verbeteren van de milieukwaliteit en bescherming tegen geluidsoverlast en externe veiligheidsrisico?s). Het laagste niveau van gebruik wordt verondersteld op gemeentelijk niveau, aangezien de beperkingen in de invoergegevens van wegverkeer zich voornamelijk op dat schaalniveau openbaren. Invoergegevens van gemeentelijke wegen en verkeersintensiteiten zijn gebaseerd op modelberekeningen en kunnen daarmee (beperkt) afwijken van de werkelijkheid. Lokale fouten die daarmee veroorzaakt kunnen worden liggen in de orde van +/- 5 dB(A).\
\
Het PBL (Planbureau voor de Leefomgeving) is in 2012 gestopt met het vervaardigen van de geluidsbelastingkaarten.</t>
  </si>
  <si>
    <t>Gridbestand met de (berekende) cumulatieve geluidsbelasting van het weg/rail/vliegverkeer gedurende het gehele etmaal in de geluidsmaat Lden (uitgedrukt in dB(A)) in een 10-tal klassen. Gebaseerd op modelberekeningen met een resolutie van 25 bij 25 meter met het geluidmodel Empara Noisetool, bedoeld voor het geven van een grootschalig en statistisch beeld van de geluidbelasting in Nederland. Bij deze berekeningen wordt zo ver mogelijk doorgerekend tot de minimale ondergrens van 35 dB(A), met een maximum van 5 km afstand voor rail- en 7 km voor wegverkeer. Lden = 'Lday-evening-night'. De huidige wettelijke equivalente geluidsmaat voor verkeerslawaai, waarbij het geluid in de avond en nacht zwaarder telt dan het geluid overdag. Deze geluidmaat wordt bepaald door eerst de equivalente geluidniveaus tijdens de dag (7-19 uur), de avond (19-23 uur) en de nacht (23-7 uur) vast te stellen, de niveaus voor de avond en nacht op te hogen met 5 respectievelijk 10 dB(A) en vervolgens een etmaal gemiddelde vast te stellen. Deze maat gaat uit van het feit dat geluid tijdens de avond, en in nog sterkere mate in de nacht, hinderlijker is dan overdag. De berekening houdt rekening met vele factoren zoals bij wegverkeer met verkeersintensiteiten onderverdeeld in personenauto?s en vrachtverkeer, wegdektype en geluidsschermen; bij railverkeer met de dienstregeling volgens het spoorboekje, geluidsschermen, treinmaterieel en oud of nieuw type rails; en bij vliegverkeer met de aantallen vliegtuigen per baan, grootte, type en ouderdom van vliegtuigen, tijden van opstijgen en landen en aan- en uitvliegroutes (zowel horizontaal als verticaal). Input voor de modelberekeningen zijn wegverkeermodelleringsgegevens van GoudappelCoffeng, gecombineerd met informatie van Rijkswaterstaat en andere overheden, bij het railverkeer gegevens van Prorail en bij het vliegverkeer gemodelleerde gegevens van het NLR (Nationaal Lucht- en Ruimtevaartlaboratorium). \
\
De kaarten zijn bedoeld voor een indicatief overzicht van geluidbelastingen op landelijke schaal en als monitoringsinstrument voor vergelijking met voorgaande jaren (ihkv overheidsbeleid waarborgen van een leefbare en veilige omgeving met verbeteren van de milieukwaliteit en bescherming tegen geluidsoverlast en externe veiligheidsrisico?s). Het laagste niveau van gebruik wordt verondersteld op gemeentelijk niveau, aangezien de beperkingen in de invoergegevens van wegverkeer zich voornamelijk op dat schaalniveau openbaren. Invoergegevens van gemeentelijke wegen en verkeersintensiteiten zijn gebaseerd op modelberekeningen en kunnen daarmee (beperkt) afwijken van de werkelijkheid. Lokale fouten die daarmee veroorzaakt kunnen worden liggen in de orde van +/- 5 dB(A).\
\
Het PBL (Planbureau voor de Leefomgeving) is in 2012 gestopt met het vervaardigen van de geluidsbelastingkaarten.</t>
  </si>
  <si>
    <t>Gridbestand met de (berekende) cumulatieve geluidsbelasting van het weg/rail/vliegverkeer gedurende het gehele etmaal in de geluidsmaat Lden (uitgedrukt in dB(A)) in een 10-tal klassen. Gebaseerd op modelberekeningen met een resolutie van 25 bij 25 meter met het geluidmodel Empara Noisetool, bedoeld voor het geven van een grootschalig en statistisch beeld van de geluidbelasting in Nederland.  Bij deze berekeningen wordt zo ver mogelijk doorgerekend tot de minimale ondergrens van 35 dB(A), met een maximum van 5 km afstand voor rail- en 7 km voor wegverkeer.
Lden = 'Lday-evening-night'. De huidige wettelijke equivalente geluidsmaat voor verkeerslawaai, waarbij het geluid in de avond en nacht zwaarder telt dan het geluid overdag. Deze geluidmaat wordt bepaald door eerst de equivalente geluidniveaus tijdens de dag (7-19 uur), de avond (19-23 uur) en de nacht (23-7 uur) vast te stellen, de niveaus voor de avond en nacht op te hogen met 5 respectievelijk 10 dB(A) en vervolgens een etmaal gemiddelde vast te stellen. Deze maat gaat uit van het feit dat geluid tijdens de avond, en in nog sterkere mate in de nacht, hinderlijker is dan overdag. 
De berekening houdt rekening met vele factoren zoals bij wegverkeer met verkeersintensiteiten onderverdeeld in personenauto?s en vrachtverkeer, wegdektype en geluidsschermen; bij railverkeer met de dienstregeling volgens het spoorboekje, geluidsschermen, treinmaterieel en oud of nieuw type rails; en bij vliegverkeer met de aantallen vliegtuigen per baan, grootte, type en ouderdom van vliegtuigen, tijden van opstijgen en landen en aan- en uitvliegroutes (zowel horizontaal als verticaal).
Input voor de modelberekeningen zijn wegverkeermodelleringsgegevens van GoudappelCoffeng, gecombineerd met informatie van Rijkswaterstaat en andere overheden, bij het railverkeer gegevens van Prorail en bij het vliegverkeer gemodelleerde gegevens van het NLR (Nationaal Lucht- en Ruimtevaartlaboratorium).
Het PBL Planbureau voor de Leefomgeving is in 2012 gestopt met het vervaardigen van de geluidsbelastingkaarten.</t>
  </si>
  <si>
    <t>Bestand met de contouren van de geluidsbelasting gedurende het etmaal in de geluidsmaat Lden (in zones &gt; 48 en &gt; 58 dB(a)), zoals die zijn berekend volgens een wettelijk vastgestelde methode. 
Lden: de geluidsbelasting in dB(A) die het vliegverkeer gedurende  een jaar gemiddeld per etmaal veroorzaakt. Lden wordt berekend volgens een Europees voorgeschreven methodiek . Deze methodiek houdt rekening met vele factoren zoals aantallen vliegtuigen per baan, grootte, type en ouderdom van vliegtuigen, tijden van opstijgen en landen en aan- en uitvliegroutes.
Lden (day-evening-night) betreft een Europese methodiek. De huidige wettelijke equivalente geluidsmaat voor verkeerslawaai, waarbij het geluid in de avond en nacht zwaarder telt dan het geluid overdag. Deze geluidmaat wordt bepaald door eerst de equivalente geluidniveaus tijdens de dag (7-19 uur), de avond (19-23 uur) en de nacht (23-7 uur) vast te stellen, de niveaus voor de avond en nacht op te hogen met 5 respectievelijk 10 dB(A) en vervolgens een etmaal gemiddelde vast te stellen. Deze maat gaat uit van het feit dat geluid tijdens de avond, en in nog sterkere mate in de nacht, hinderlijker is dan overdag.
De contouren met de geluidsbelasting rondom Schiphol zijn in opdracht van het PBL Planbureau voor de Leefomgeving door het NLR (Nationaal Lucht- en Ruimtevaart¬laboratorium) berekend.</t>
  </si>
  <si>
    <t>Deze dataset bevat de resultaten van het PBL-onderzoek “Nederland in 2040: een land van regio’s, Ruimtelijke Verkenning 2011”. Het onderzoek geeft zicht  op de toekomstige ontwikkeling van Nederlandse regio’s en de verscheidenheid in groei, krimp en onzekerheid voor wonen, werken en mobiliteit. Voor een hoog en laag scenario zijn voor 2008, 2020, 2030 en 2040 gegevens opgenomen per corop-gebied over bevolking, huishoudens, beroepsbevolking, arbeidsplaatsen, woon-werk mobiliteit, automobiliteit, de totale mobiliteit en bereikbaarheid.</t>
  </si>
  <si>
    <t>De tabellenbijlage van de energieverkenning in ODS- en Excel-dataformaat downloaden als zip</t>
  </si>
  <si>
    <t>De historische database van het mondiale milieu (HYDE), bevat gerasterde tijdreeksen van de bevolking en het landgebruik voor de laatste 12.000 jaar. Deze service bevat de ontwikkeling van de urbane bevolking van 10.000 jaar voor Christus tot 2005. Meer informatie op de HYDE website (http://www.pbl.nl/hyde). 
The History Database of the Global Environment (HYDE), presents (gridded) time series of population and land use for the last 12,000 years. This service contains the development of the urban population numbers (count) from 10000 BC to 2005 AD. More info on the  HYDE website (http://www.pbl.nl/hyde).
PBL Planbureau voor de Leefomgeving. PBL Netherlands Environmental Assessment Agency.</t>
  </si>
  <si>
    <t>De historische database van het mondiale milieu (HYDE), bevat gerasterde tijdreeksen van de bevolking en het landgebruik voor de laatste 12.000 jaar. Deze service bevat de ontwikkeling van de rurale bevolking van 10.000 jaar voor Christus tot 2005. Meer informatie op de HYDE website (http://www.pbl.nl/hyde).
The History Database of the Global Environment (HYDE), presents (gridded) time series of population and land use for the last 12,000 years. This service contains the development of the rural population numbers (count) from 10000 BC to 2005 AD. More info on the  HYDE website (http://www.pbl.nl/hyde).
PBL Planbureau voor de Leefomgeving. PBL Netherlands Environmental Assessment Agency.</t>
  </si>
  <si>
    <t>De historische database van het mondiale milieu (HYDE), bevat gerasterde tijdreeksen van de bevolking en het landgebruik voor de laatste 12.000 jaar. Deze service bevat de ontwikkeling van de aantallen inwoners van 10.000 jaar voor Christus tot 2005. Meer informatie op de HYDE website (http://www.pbl.nl/hyde). 
The History Database of the Global Environment (HYDE), presents (gridded) time series of population and land use for the last 12,000 years. This service contains the development of the population numbers (count) from 10000 BC to 2005 AD. More info on the  HYDE website (http://www.pbl.nl/hyde).
PBL Planbureau voor de Leefomgeving. PBL Netherlands Environmental Assessment Agency.</t>
  </si>
  <si>
    <t>De historische database van het mondiale milieu (HYDE), bevat gerasterde tijdreeksen van de bevolking en het landgebruik voor de laatste 12.000 jaar. Deze service bevat de ontwikkeling van de bevolkingsdichtheid van 10.000 jaar voor Christus tot 2005. Meer informatie op de HYDE website (http://www.pbl.nl/hyde). 
The History Database of the Global Environment (HYDE), presents (gridded) time series of population and land use for the last 12,000 years. This service contains the development of the population numbers (density) from 10000 BC to 2005 AD. More info on the  HYDE website (http://www.pbl.nl/hyde). 
PBL Planbureau voor de Leefomgeving. PBL Netherlands Environmental Assessment Agency.</t>
  </si>
  <si>
    <t>De historische database van het mondiale milieu (HYDE), bevat gerasterde tijdreeksen van de bevolking en het landgebruik voor de laatste 12.000 jaar. Deze service bevat de ontwikkeling van het grasareaal van 10.000 jaar voor Christus tot 2005. Meer informatie op de HYDE website (http://www.pbl.nl/hyde). 
The History Database of the Global Environment (HYDE), presents (gridded) time series of population and land use for the last 12,000 years. This service contains the development of gras area from 10000 BC to 2005 AD. More info on the  HYDE website (http://www.pbl.nl/hyde). 
PBL Planbureau voor de Leefomgeving. PBL Netherlands Environmental Assessment Agency.</t>
  </si>
  <si>
    <t>De historische database van het mondiale milieu (HYDE), bevat gerasterde tijdreeksen van de bevolking en het landgebruik voor de laatste 12.000 jaar. Deze service bevat de ontwikkeling van gewas areaal van 10.000 jaar voor Christus tot 2005. Meer informatie op de HYDE website (http://www.pbl.nl/hyde).
The History Database of the Global Environment (HYDE), presents (gridded) time series of population and land use for the last 12,000 years. This service contains the development of crop area from 10000 BC to 2005 AD. More info on the  HYDE website (http://www.pbl.nl/hyde).
PBL Planbureau voor de Leefomgeving. PBL Netherlands Environmental Assessment Agency.</t>
  </si>
  <si>
    <t>Ministerie van Infrastructuur en Milieu</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</si>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</sst>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b/>
      <sz val="14"/>
      <color indexed="9"/>
      <name val="Calibri"/>
    </font>
    <font>
      <sz val="12"/>
      <color indexed="8"/>
      <name val="Calibri"/>
    </font>
    <font>
      <b/>
      <sz val="18"/>
      <color theme="1"/>
      <name val="Calibri"/>
      <family val="2"/>
      <scheme val="minor"/>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63"/>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tabSelected="1" topLeftCell="A29" zoomScale="60" zoomScaleNormal="60" zoomScaleSheetLayoutView="1" workbookViewId="0">
      <selection activeCell="A31" sqref="A31"/>
    </sheetView>
  </sheetViews>
  <sheetFormatPr defaultColWidth="11.453125" defaultRowHeight="12.5"/>
  <cols>
    <col min="1" max="1" width="6.2695312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60</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61</v>
      </c>
      <c r="B3" s="11"/>
      <c r="C3" s="9"/>
      <c r="D3" s="11" t="s">
        <v>62</v>
      </c>
      <c r="E3" s="9"/>
      <c r="F3" s="10" t="s">
        <v>63</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5" t="s">
        <v>0</v>
      </c>
      <c r="B5" s="5" t="s">
        <v>1</v>
      </c>
      <c r="C5" s="5" t="s">
        <v>2</v>
      </c>
      <c r="D5" s="5" t="s">
        <v>3</v>
      </c>
      <c r="E5" s="5" t="s">
        <v>4</v>
      </c>
      <c r="F5" s="5" t="s">
        <v>5</v>
      </c>
      <c r="G5" s="5" t="s">
        <v>6</v>
      </c>
      <c r="H5" s="5" t="s">
        <v>7</v>
      </c>
      <c r="I5" s="5" t="s">
        <v>8</v>
      </c>
      <c r="J5" s="5" t="s">
        <v>9</v>
      </c>
      <c r="K5" s="5" t="s">
        <v>10</v>
      </c>
      <c r="L5" s="5" t="s">
        <v>11</v>
      </c>
      <c r="M5" s="5" t="s">
        <v>12</v>
      </c>
      <c r="N5" s="5" t="s">
        <v>13</v>
      </c>
      <c r="O5" s="5" t="s">
        <v>59</v>
      </c>
      <c r="P5" s="5" t="s">
        <v>14</v>
      </c>
      <c r="Q5" s="5" t="s">
        <v>15</v>
      </c>
    </row>
    <row r="6" spans="1:17" ht="46.5">
      <c r="A6" s="7">
        <v>1</v>
      </c>
      <c r="B6" s="6" t="s">
        <v>16</v>
      </c>
      <c r="C6" s="7" t="str">
        <f>HYPERLINK("http://data.overheid.nl/data/dataset/pbl-cpb-toekomstverkenning-welvaart-en-leefomgeving-wlo-2015-datasets","PBL/CPB Toekomstverkenning Welvaart en Leefomgeving WLO 2015 datasets")</f>
        <v>PBL/CPB Toekomstverkenning Welvaart en Leefomgeving WLO 2015 datasets</v>
      </c>
      <c r="D6" s="6" t="s">
        <v>17</v>
      </c>
      <c r="E6" s="7" t="s">
        <v>18</v>
      </c>
      <c r="F6" s="2" t="s">
        <v>58</v>
      </c>
      <c r="G6" s="7" t="s">
        <v>20</v>
      </c>
      <c r="H6" s="6" t="s">
        <v>21</v>
      </c>
      <c r="I6" s="7" t="s">
        <v>22</v>
      </c>
      <c r="J6" s="4" t="s">
        <v>23</v>
      </c>
      <c r="K6" s="3" t="s">
        <v>19</v>
      </c>
      <c r="L6" s="6" t="s">
        <v>24</v>
      </c>
      <c r="M6" s="7" t="s">
        <v>25</v>
      </c>
      <c r="N6" s="2" t="s">
        <v>26</v>
      </c>
      <c r="O6" s="7">
        <v>6</v>
      </c>
      <c r="P6" s="2"/>
      <c r="Q6" s="7"/>
    </row>
    <row r="7" spans="1:17" ht="31">
      <c r="A7" s="7">
        <v>2</v>
      </c>
      <c r="B7" s="6" t="s">
        <v>16</v>
      </c>
      <c r="C7" s="7" t="str">
        <f>HYPERLINK("http://data.overheid.nl/data/dataset/pbl-cbs-regionale-bevolkings--en-huishoudensprognose-2016","PBL/CBS Regionale Bevolkings- en huishoudensprognose 2016")</f>
        <v>PBL/CBS Regionale Bevolkings- en huishoudensprognose 2016</v>
      </c>
      <c r="D7" s="6" t="s">
        <v>17</v>
      </c>
      <c r="E7" s="7" t="s">
        <v>18</v>
      </c>
      <c r="F7" s="2" t="s">
        <v>58</v>
      </c>
      <c r="G7" s="7" t="s">
        <v>27</v>
      </c>
      <c r="H7" s="6" t="s">
        <v>21</v>
      </c>
      <c r="I7" s="7" t="s">
        <v>22</v>
      </c>
      <c r="J7" s="4" t="s">
        <v>23</v>
      </c>
      <c r="K7" s="3" t="s">
        <v>19</v>
      </c>
      <c r="L7" s="6" t="s">
        <v>24</v>
      </c>
      <c r="M7" s="7" t="s">
        <v>25</v>
      </c>
      <c r="N7" s="2" t="s">
        <v>26</v>
      </c>
      <c r="O7" s="7">
        <v>1</v>
      </c>
      <c r="P7" s="2"/>
      <c r="Q7" s="7"/>
    </row>
    <row r="8" spans="1:17" ht="108.5">
      <c r="A8" s="7">
        <v>3</v>
      </c>
      <c r="B8" s="6" t="s">
        <v>28</v>
      </c>
      <c r="C8" s="7" t="str">
        <f>HYPERLINK("http://data.overheid.nl/data/dataset/basiskaart-aquatisch-de-watertypenkaart","Basiskaart Aquatisch: de Watertypenkaart")</f>
        <v>Basiskaart Aquatisch: de Watertypenkaart</v>
      </c>
      <c r="D8" s="6" t="s">
        <v>17</v>
      </c>
      <c r="E8" s="7" t="s">
        <v>18</v>
      </c>
      <c r="F8" s="2" t="s">
        <v>58</v>
      </c>
      <c r="G8" s="7" t="s">
        <v>29</v>
      </c>
      <c r="H8" s="6" t="s">
        <v>30</v>
      </c>
      <c r="I8" s="7" t="s">
        <v>22</v>
      </c>
      <c r="J8" s="4" t="s">
        <v>23</v>
      </c>
      <c r="K8" s="3" t="s">
        <v>19</v>
      </c>
      <c r="L8" s="6" t="s">
        <v>24</v>
      </c>
      <c r="M8" s="7" t="s">
        <v>25</v>
      </c>
      <c r="N8" s="2" t="s">
        <v>26</v>
      </c>
      <c r="O8" s="7">
        <v>4</v>
      </c>
      <c r="P8" s="2"/>
      <c r="Q8" s="7"/>
    </row>
    <row r="9" spans="1:17" ht="31">
      <c r="A9" s="7">
        <v>4</v>
      </c>
      <c r="B9" s="6" t="s">
        <v>16</v>
      </c>
      <c r="C9" s="7" t="str">
        <f>HYPERLINK("http://data.overheid.nl/data/dataset/nederlandse-voetafdruk-voor-land-koolstofdioxide-en-biodiversiteit","Nederlandse voetafdruk voor land, koolstofdioxide en biodiversiteit")</f>
        <v>Nederlandse voetafdruk voor land, koolstofdioxide en biodiversiteit</v>
      </c>
      <c r="D9" s="6" t="s">
        <v>17</v>
      </c>
      <c r="E9" s="7" t="s">
        <v>18</v>
      </c>
      <c r="F9" s="2" t="s">
        <v>58</v>
      </c>
      <c r="G9" s="7" t="s">
        <v>31</v>
      </c>
      <c r="H9" s="6" t="s">
        <v>21</v>
      </c>
      <c r="I9" s="7" t="s">
        <v>22</v>
      </c>
      <c r="J9" s="4" t="s">
        <v>23</v>
      </c>
      <c r="K9" s="3" t="s">
        <v>19</v>
      </c>
      <c r="L9" s="6" t="s">
        <v>24</v>
      </c>
      <c r="M9" s="7" t="s">
        <v>25</v>
      </c>
      <c r="N9" s="2" t="s">
        <v>26</v>
      </c>
      <c r="O9" s="7">
        <v>3</v>
      </c>
      <c r="P9" s="2"/>
      <c r="Q9" s="7"/>
    </row>
    <row r="10" spans="1:17" ht="31">
      <c r="A10" s="7">
        <v>5</v>
      </c>
      <c r="B10" s="6" t="s">
        <v>16</v>
      </c>
      <c r="C10" s="7" t="str">
        <f>HYPERLINK("http://data.overheid.nl/data/dataset/deltascenarios-voor-2050","Deltascenario's voor 2050")</f>
        <v>Deltascenario's voor 2050</v>
      </c>
      <c r="D10" s="6" t="s">
        <v>17</v>
      </c>
      <c r="E10" s="7" t="s">
        <v>18</v>
      </c>
      <c r="F10" s="2" t="s">
        <v>58</v>
      </c>
      <c r="G10" s="7" t="s">
        <v>32</v>
      </c>
      <c r="H10" s="6" t="s">
        <v>21</v>
      </c>
      <c r="I10" s="7" t="s">
        <v>22</v>
      </c>
      <c r="J10" s="4" t="s">
        <v>23</v>
      </c>
      <c r="K10" s="3" t="s">
        <v>19</v>
      </c>
      <c r="L10" s="6" t="s">
        <v>24</v>
      </c>
      <c r="M10" s="7" t="s">
        <v>25</v>
      </c>
      <c r="N10" s="2" t="s">
        <v>26</v>
      </c>
      <c r="O10" s="7">
        <v>2</v>
      </c>
      <c r="P10" s="2"/>
      <c r="Q10" s="7"/>
    </row>
    <row r="11" spans="1:17" ht="263.5">
      <c r="A11" s="7">
        <v>6</v>
      </c>
      <c r="B11" s="6" t="s">
        <v>16</v>
      </c>
      <c r="C11" s="7" t="str">
        <f>HYPERLINK("http://data.overheid.nl/data/dataset/image-scenario-s-ecologisch-milieu-modelraamwerk---pbl","IMAGE scenario's ecologisch-milieu-modelraamwerk - PBL")</f>
        <v>IMAGE scenario's ecologisch-milieu-modelraamwerk - PBL</v>
      </c>
      <c r="D11" s="6" t="s">
        <v>17</v>
      </c>
      <c r="E11" s="7" t="s">
        <v>33</v>
      </c>
      <c r="F11" s="2" t="s">
        <v>58</v>
      </c>
      <c r="G11" s="7" t="s">
        <v>34</v>
      </c>
      <c r="H11" s="6" t="s">
        <v>35</v>
      </c>
      <c r="I11" s="7" t="s">
        <v>22</v>
      </c>
      <c r="J11" s="4" t="s">
        <v>23</v>
      </c>
      <c r="K11" s="3" t="s">
        <v>19</v>
      </c>
      <c r="L11" s="6" t="s">
        <v>24</v>
      </c>
      <c r="M11" s="7" t="s">
        <v>25</v>
      </c>
      <c r="N11" s="2" t="s">
        <v>26</v>
      </c>
      <c r="O11" s="7">
        <v>2</v>
      </c>
      <c r="P11" s="2"/>
      <c r="Q11" s="7"/>
    </row>
    <row r="12" spans="1:17" ht="31">
      <c r="A12" s="7">
        <v>7</v>
      </c>
      <c r="B12" s="6" t="s">
        <v>16</v>
      </c>
      <c r="C12" s="7" t="str">
        <f>HYPERLINK("http://data.overheid.nl/data/dataset/compendium-voor-de-leefomgeving-1","Compendium voor de Leefomgeving (CLO)")</f>
        <v>Compendium voor de Leefomgeving (CLO)</v>
      </c>
      <c r="D12" s="6" t="s">
        <v>17</v>
      </c>
      <c r="E12" s="7" t="s">
        <v>36</v>
      </c>
      <c r="F12" s="2" t="s">
        <v>58</v>
      </c>
      <c r="G12" s="7" t="s">
        <v>37</v>
      </c>
      <c r="H12" s="6" t="s">
        <v>35</v>
      </c>
      <c r="I12" s="7" t="s">
        <v>22</v>
      </c>
      <c r="J12" s="4" t="s">
        <v>23</v>
      </c>
      <c r="K12" s="3" t="s">
        <v>19</v>
      </c>
      <c r="L12" s="6" t="s">
        <v>24</v>
      </c>
      <c r="M12" s="7" t="s">
        <v>25</v>
      </c>
      <c r="N12" s="2" t="s">
        <v>26</v>
      </c>
      <c r="O12" s="7">
        <v>1</v>
      </c>
      <c r="P12" s="2"/>
      <c r="Q12" s="7"/>
    </row>
    <row r="13" spans="1:17" ht="77.5">
      <c r="A13" s="7">
        <v>8</v>
      </c>
      <c r="B13" s="6" t="s">
        <v>16</v>
      </c>
      <c r="C13" s="7" t="str">
        <f>HYPERLINK("http://data.overheid.nl/data/dataset/nationale-energieverkenning-2016-pbl-ecn-rvo-cbs","Nationale Energieverkenning 2016 PBL ECN RvO CBS")</f>
        <v>Nationale Energieverkenning 2016 PBL ECN RvO CBS</v>
      </c>
      <c r="D13" s="6" t="s">
        <v>17</v>
      </c>
      <c r="E13" s="7" t="s">
        <v>18</v>
      </c>
      <c r="F13" s="2" t="s">
        <v>58</v>
      </c>
      <c r="G13" s="7" t="s">
        <v>38</v>
      </c>
      <c r="H13" s="6" t="s">
        <v>21</v>
      </c>
      <c r="I13" s="7" t="s">
        <v>22</v>
      </c>
      <c r="J13" s="4" t="s">
        <v>23</v>
      </c>
      <c r="K13" s="3" t="s">
        <v>19</v>
      </c>
      <c r="L13" s="6" t="s">
        <v>24</v>
      </c>
      <c r="M13" s="7" t="s">
        <v>25</v>
      </c>
      <c r="N13" s="2" t="s">
        <v>26</v>
      </c>
      <c r="O13" s="7">
        <v>2</v>
      </c>
      <c r="P13" s="2"/>
      <c r="Q13" s="7"/>
    </row>
    <row r="14" spans="1:17" ht="263.5">
      <c r="A14" s="7">
        <v>9</v>
      </c>
      <c r="B14" s="6" t="s">
        <v>28</v>
      </c>
      <c r="C14" s="7" t="str">
        <f>HYPERLINK("http://data.overheid.nl/data/dataset/nationaal-historisch-wegenbestand","Nationaal Historisch Wegenbestand")</f>
        <v>Nationaal Historisch Wegenbestand</v>
      </c>
      <c r="D14" s="6" t="s">
        <v>17</v>
      </c>
      <c r="E14" s="7" t="s">
        <v>18</v>
      </c>
      <c r="F14" s="2" t="s">
        <v>58</v>
      </c>
      <c r="G14" s="7" t="s">
        <v>39</v>
      </c>
      <c r="H14" s="6" t="s">
        <v>30</v>
      </c>
      <c r="I14" s="7" t="s">
        <v>22</v>
      </c>
      <c r="J14" s="4" t="s">
        <v>23</v>
      </c>
      <c r="K14" s="3" t="s">
        <v>19</v>
      </c>
      <c r="L14" s="6" t="s">
        <v>24</v>
      </c>
      <c r="M14" s="7" t="s">
        <v>25</v>
      </c>
      <c r="N14" s="2" t="s">
        <v>26</v>
      </c>
      <c r="O14" s="7">
        <v>6</v>
      </c>
      <c r="P14" s="2"/>
      <c r="Q14" s="7"/>
    </row>
    <row r="15" spans="1:17" ht="186">
      <c r="A15" s="7">
        <v>10</v>
      </c>
      <c r="B15" s="6" t="s">
        <v>28</v>
      </c>
      <c r="C15" s="7" t="str">
        <f>HYPERLINK("http://data.overheid.nl/data/dataset/plaatsgebonden-risico-rondom-schiphol-2006-2010","Plaatsgebonden risico rondom Schiphol (2006-2010)")</f>
        <v>Plaatsgebonden risico rondom Schiphol (2006-2010)</v>
      </c>
      <c r="D15" s="6" t="s">
        <v>17</v>
      </c>
      <c r="E15" s="7" t="s">
        <v>18</v>
      </c>
      <c r="F15" s="2" t="s">
        <v>58</v>
      </c>
      <c r="G15" s="7" t="s">
        <v>40</v>
      </c>
      <c r="H15" s="6" t="s">
        <v>30</v>
      </c>
      <c r="I15" s="7" t="s">
        <v>22</v>
      </c>
      <c r="J15" s="4" t="s">
        <v>23</v>
      </c>
      <c r="K15" s="3" t="s">
        <v>19</v>
      </c>
      <c r="L15" s="6" t="s">
        <v>24</v>
      </c>
      <c r="M15" s="7" t="s">
        <v>25</v>
      </c>
      <c r="N15" s="2" t="s">
        <v>26</v>
      </c>
      <c r="O15" s="7">
        <v>1</v>
      </c>
      <c r="P15" s="2"/>
      <c r="Q15" s="7"/>
    </row>
    <row r="16" spans="1:17" ht="248">
      <c r="A16" s="7">
        <v>11</v>
      </c>
      <c r="B16" s="6" t="s">
        <v>28</v>
      </c>
      <c r="C16" s="7" t="str">
        <f>HYPERLINK("http://data.overheid.nl/data/dataset/pbl-cbs-regionale-bevolkings-en-huishoudensprognose-2013","PBL/CBS Regionale Bevolkings- en Huishoudensprognose 2013")</f>
        <v>PBL/CBS Regionale Bevolkings- en Huishoudensprognose 2013</v>
      </c>
      <c r="D16" s="6" t="s">
        <v>17</v>
      </c>
      <c r="E16" s="7" t="s">
        <v>41</v>
      </c>
      <c r="F16" s="2" t="s">
        <v>58</v>
      </c>
      <c r="G16" s="7" t="s">
        <v>42</v>
      </c>
      <c r="H16" s="6" t="s">
        <v>35</v>
      </c>
      <c r="I16" s="7" t="s">
        <v>22</v>
      </c>
      <c r="J16" s="4" t="s">
        <v>23</v>
      </c>
      <c r="K16" s="3" t="s">
        <v>19</v>
      </c>
      <c r="L16" s="6" t="s">
        <v>24</v>
      </c>
      <c r="M16" s="7" t="s">
        <v>25</v>
      </c>
      <c r="N16" s="2" t="s">
        <v>26</v>
      </c>
      <c r="O16" s="7">
        <v>1</v>
      </c>
      <c r="P16" s="2"/>
      <c r="Q16" s="7"/>
    </row>
    <row r="17" spans="1:17" ht="186">
      <c r="A17" s="7">
        <v>12</v>
      </c>
      <c r="B17" s="6" t="s">
        <v>28</v>
      </c>
      <c r="C17" s="7" t="str">
        <f>HYPERLINK("http://data.overheid.nl/data/dataset/nachtelijke-geluidsbelasting-rondom-schiphol-2004-2010","Nachtelijke geluidsbelasting rondom Schiphol 2004-2010")</f>
        <v>Nachtelijke geluidsbelasting rondom Schiphol 2004-2010</v>
      </c>
      <c r="D17" s="6" t="s">
        <v>17</v>
      </c>
      <c r="E17" s="7" t="s">
        <v>18</v>
      </c>
      <c r="F17" s="2" t="s">
        <v>58</v>
      </c>
      <c r="G17" s="7" t="s">
        <v>43</v>
      </c>
      <c r="H17" s="6" t="s">
        <v>30</v>
      </c>
      <c r="I17" s="7" t="s">
        <v>22</v>
      </c>
      <c r="J17" s="4" t="s">
        <v>23</v>
      </c>
      <c r="K17" s="3" t="s">
        <v>19</v>
      </c>
      <c r="L17" s="6" t="s">
        <v>24</v>
      </c>
      <c r="M17" s="7" t="s">
        <v>25</v>
      </c>
      <c r="N17" s="2" t="s">
        <v>26</v>
      </c>
      <c r="O17" s="7">
        <v>1</v>
      </c>
      <c r="P17" s="2"/>
      <c r="Q17" s="7"/>
    </row>
    <row r="18" spans="1:17" ht="409.5">
      <c r="A18" s="7">
        <v>13</v>
      </c>
      <c r="B18" s="6" t="s">
        <v>28</v>
      </c>
      <c r="C18" s="7" t="str">
        <f>HYPERLINK("http://data.overheid.nl/data/dataset/grip-v3-2013-densities-global-roads-inventory-project","GRIP v3 2013 Densities Global Roads Inventory Project")</f>
        <v>GRIP v3 2013 Densities Global Roads Inventory Project</v>
      </c>
      <c r="D18" s="6" t="s">
        <v>17</v>
      </c>
      <c r="E18" s="7" t="s">
        <v>18</v>
      </c>
      <c r="F18" s="2" t="s">
        <v>58</v>
      </c>
      <c r="G18" s="7" t="s">
        <v>44</v>
      </c>
      <c r="H18" s="6" t="s">
        <v>45</v>
      </c>
      <c r="I18" s="7" t="s">
        <v>22</v>
      </c>
      <c r="J18" s="4" t="s">
        <v>23</v>
      </c>
      <c r="K18" s="3" t="s">
        <v>19</v>
      </c>
      <c r="L18" s="6" t="s">
        <v>24</v>
      </c>
      <c r="M18" s="7" t="s">
        <v>25</v>
      </c>
      <c r="N18" s="2" t="s">
        <v>26</v>
      </c>
      <c r="O18" s="7">
        <v>1</v>
      </c>
      <c r="P18" s="2"/>
      <c r="Q18" s="7"/>
    </row>
    <row r="19" spans="1:17" ht="409.5">
      <c r="A19" s="7">
        <v>14</v>
      </c>
      <c r="B19" s="6" t="s">
        <v>28</v>
      </c>
      <c r="C19" s="7" t="str">
        <f>HYPERLINK("http://data.overheid.nl/data/dataset/geluidbelasting-wegverkeer-in-nederland-2000-2011","Geluidbelasting wegverkeer in Nederland 2000-2011")</f>
        <v>Geluidbelasting wegverkeer in Nederland 2000-2011</v>
      </c>
      <c r="D19" s="6" t="s">
        <v>17</v>
      </c>
      <c r="E19" s="7" t="s">
        <v>18</v>
      </c>
      <c r="F19" s="2" t="s">
        <v>58</v>
      </c>
      <c r="G19" s="7" t="s">
        <v>46</v>
      </c>
      <c r="H19" s="6" t="s">
        <v>30</v>
      </c>
      <c r="I19" s="7" t="s">
        <v>22</v>
      </c>
      <c r="J19" s="4" t="s">
        <v>23</v>
      </c>
      <c r="K19" s="3" t="s">
        <v>19</v>
      </c>
      <c r="L19" s="6" t="s">
        <v>24</v>
      </c>
      <c r="M19" s="7" t="s">
        <v>25</v>
      </c>
      <c r="N19" s="2" t="s">
        <v>26</v>
      </c>
      <c r="O19" s="7">
        <v>1</v>
      </c>
      <c r="P19" s="2"/>
      <c r="Q19" s="7"/>
    </row>
    <row r="20" spans="1:17" ht="409.5">
      <c r="A20" s="7">
        <v>15</v>
      </c>
      <c r="B20" s="6" t="s">
        <v>28</v>
      </c>
      <c r="C20" s="7" t="str">
        <f>HYPERLINK("http://data.overheid.nl/data/dataset/geluidbelasting-weg-rail-en-luchtverkeer-in-nederland-2000-2008","Geluidbelasting weg-, rail- en luchtverkeer in Nederland 2000-2008")</f>
        <v>Geluidbelasting weg-, rail- en luchtverkeer in Nederland 2000-2008</v>
      </c>
      <c r="D20" s="6" t="s">
        <v>17</v>
      </c>
      <c r="E20" s="7" t="s">
        <v>18</v>
      </c>
      <c r="F20" s="2" t="s">
        <v>58</v>
      </c>
      <c r="G20" s="7" t="s">
        <v>47</v>
      </c>
      <c r="H20" s="6" t="s">
        <v>30</v>
      </c>
      <c r="I20" s="7" t="s">
        <v>22</v>
      </c>
      <c r="J20" s="4" t="s">
        <v>23</v>
      </c>
      <c r="K20" s="3" t="s">
        <v>19</v>
      </c>
      <c r="L20" s="6" t="s">
        <v>24</v>
      </c>
      <c r="M20" s="7" t="s">
        <v>25</v>
      </c>
      <c r="N20" s="2" t="s">
        <v>26</v>
      </c>
      <c r="O20" s="7">
        <v>1</v>
      </c>
      <c r="P20" s="2"/>
      <c r="Q20" s="7"/>
    </row>
    <row r="21" spans="1:17" ht="409.5">
      <c r="A21" s="7">
        <v>16</v>
      </c>
      <c r="B21" s="6" t="s">
        <v>28</v>
      </c>
      <c r="C21" s="7" t="str">
        <f>HYPERLINK("http://data.overheid.nl/data/dataset/geluidbelasting-weg-en-railverkeer-in-nederland-2000-2008","Geluidbelasting weg- en railverkeer in Nederland 2000-2008")</f>
        <v>Geluidbelasting weg- en railverkeer in Nederland 2000-2008</v>
      </c>
      <c r="D21" s="6" t="s">
        <v>17</v>
      </c>
      <c r="E21" s="7" t="s">
        <v>18</v>
      </c>
      <c r="F21" s="2" t="s">
        <v>58</v>
      </c>
      <c r="G21" s="7" t="s">
        <v>47</v>
      </c>
      <c r="H21" s="6" t="s">
        <v>30</v>
      </c>
      <c r="I21" s="7" t="s">
        <v>22</v>
      </c>
      <c r="J21" s="4" t="s">
        <v>23</v>
      </c>
      <c r="K21" s="3" t="s">
        <v>19</v>
      </c>
      <c r="L21" s="6" t="s">
        <v>24</v>
      </c>
      <c r="M21" s="7" t="s">
        <v>25</v>
      </c>
      <c r="N21" s="2" t="s">
        <v>26</v>
      </c>
      <c r="O21" s="7">
        <v>1</v>
      </c>
      <c r="P21" s="2"/>
      <c r="Q21" s="7"/>
    </row>
    <row r="22" spans="1:17" ht="403">
      <c r="A22" s="7">
        <v>17</v>
      </c>
      <c r="B22" s="6" t="s">
        <v>28</v>
      </c>
      <c r="C22" s="7" t="str">
        <f>HYPERLINK("http://data.overheid.nl/data/dataset/geluidbelasting-railverkeer-in-nederland-2000-2008","Geluidbelasting railverkeer in Nederland 2000-2008")</f>
        <v>Geluidbelasting railverkeer in Nederland 2000-2008</v>
      </c>
      <c r="D22" s="6" t="s">
        <v>17</v>
      </c>
      <c r="E22" s="7" t="s">
        <v>18</v>
      </c>
      <c r="F22" s="2" t="s">
        <v>58</v>
      </c>
      <c r="G22" s="7" t="s">
        <v>48</v>
      </c>
      <c r="H22" s="6" t="s">
        <v>30</v>
      </c>
      <c r="I22" s="7" t="s">
        <v>22</v>
      </c>
      <c r="J22" s="4" t="s">
        <v>23</v>
      </c>
      <c r="K22" s="3" t="s">
        <v>19</v>
      </c>
      <c r="L22" s="6" t="s">
        <v>24</v>
      </c>
      <c r="M22" s="7" t="s">
        <v>25</v>
      </c>
      <c r="N22" s="2" t="s">
        <v>26</v>
      </c>
      <c r="O22" s="7">
        <v>1</v>
      </c>
      <c r="P22" s="2"/>
      <c r="Q22" s="7"/>
    </row>
    <row r="23" spans="1:17" ht="232.5">
      <c r="A23" s="7">
        <v>18</v>
      </c>
      <c r="B23" s="6" t="s">
        <v>28</v>
      </c>
      <c r="C23" s="7" t="str">
        <f>HYPERLINK("http://data.overheid.nl/data/dataset/etmaal-geluidsbelasting-rondom-schiphol-2004-2010","Etmaal geluidsbelasting rondom Schiphol 2004-2010")</f>
        <v>Etmaal geluidsbelasting rondom Schiphol 2004-2010</v>
      </c>
      <c r="D23" s="6" t="s">
        <v>17</v>
      </c>
      <c r="E23" s="7" t="s">
        <v>18</v>
      </c>
      <c r="F23" s="2" t="s">
        <v>58</v>
      </c>
      <c r="G23" s="7" t="s">
        <v>49</v>
      </c>
      <c r="H23" s="6" t="s">
        <v>30</v>
      </c>
      <c r="I23" s="7" t="s">
        <v>22</v>
      </c>
      <c r="J23" s="4" t="s">
        <v>23</v>
      </c>
      <c r="K23" s="3" t="s">
        <v>19</v>
      </c>
      <c r="L23" s="6" t="s">
        <v>24</v>
      </c>
      <c r="M23" s="7" t="s">
        <v>25</v>
      </c>
      <c r="N23" s="2" t="s">
        <v>26</v>
      </c>
      <c r="O23" s="7">
        <v>1</v>
      </c>
      <c r="P23" s="2"/>
      <c r="Q23" s="7"/>
    </row>
    <row r="24" spans="1:17" ht="93">
      <c r="A24" s="7">
        <v>19</v>
      </c>
      <c r="B24" s="6" t="s">
        <v>16</v>
      </c>
      <c r="C24" s="7" t="str">
        <f>HYPERLINK("http://data.overheid.nl/data/dataset/rv2011","Scenario's Ruimtelijke Verkenningen 2011")</f>
        <v>Scenario's Ruimtelijke Verkenningen 2011</v>
      </c>
      <c r="D24" s="6" t="s">
        <v>17</v>
      </c>
      <c r="E24" s="7" t="s">
        <v>18</v>
      </c>
      <c r="F24" s="2" t="s">
        <v>58</v>
      </c>
      <c r="G24" s="7" t="s">
        <v>50</v>
      </c>
      <c r="H24" s="6" t="s">
        <v>35</v>
      </c>
      <c r="I24" s="7" t="s">
        <v>22</v>
      </c>
      <c r="J24" s="4" t="s">
        <v>23</v>
      </c>
      <c r="K24" s="3" t="s">
        <v>19</v>
      </c>
      <c r="L24" s="6" t="s">
        <v>24</v>
      </c>
      <c r="M24" s="7" t="s">
        <v>25</v>
      </c>
      <c r="N24" s="2" t="s">
        <v>26</v>
      </c>
      <c r="O24" s="7">
        <v>1</v>
      </c>
      <c r="P24" s="2"/>
      <c r="Q24" s="7"/>
    </row>
    <row r="25" spans="1:17" ht="31">
      <c r="A25" s="7">
        <v>20</v>
      </c>
      <c r="B25" s="6" t="s">
        <v>16</v>
      </c>
      <c r="C25" s="7" t="str">
        <f>HYPERLINK("http://data.overheid.nl/data/dataset/nationale-energieverkenning-2015-pbl-ecn-rvo-cbs","Nationale Energieverkenning 2015 PBL ECN RvO CBS")</f>
        <v>Nationale Energieverkenning 2015 PBL ECN RvO CBS</v>
      </c>
      <c r="D25" s="6" t="s">
        <v>17</v>
      </c>
      <c r="E25" s="7" t="s">
        <v>18</v>
      </c>
      <c r="F25" s="2" t="s">
        <v>58</v>
      </c>
      <c r="G25" s="7" t="s">
        <v>51</v>
      </c>
      <c r="H25" s="6" t="s">
        <v>21</v>
      </c>
      <c r="I25" s="7" t="s">
        <v>22</v>
      </c>
      <c r="J25" s="4" t="s">
        <v>23</v>
      </c>
      <c r="K25" s="3" t="s">
        <v>19</v>
      </c>
      <c r="L25" s="6" t="s">
        <v>24</v>
      </c>
      <c r="M25" s="7" t="s">
        <v>25</v>
      </c>
      <c r="N25" s="2" t="s">
        <v>26</v>
      </c>
      <c r="O25" s="7">
        <v>2</v>
      </c>
      <c r="P25" s="2"/>
      <c r="Q25" s="7"/>
    </row>
    <row r="26" spans="1:17" ht="139.5">
      <c r="A26" s="7">
        <v>21</v>
      </c>
      <c r="B26" s="6" t="s">
        <v>28</v>
      </c>
      <c r="C26" s="7" t="str">
        <f>HYPERLINK("http://data.overheid.nl/data/dataset/hyde-3-1-urban-population-count-10000bc-2005ad","HYDE 3.1 Urban Population Count 10000BC - 2005AD")</f>
        <v>HYDE 3.1 Urban Population Count 10000BC - 2005AD</v>
      </c>
      <c r="D26" s="6" t="s">
        <v>17</v>
      </c>
      <c r="E26" s="7" t="s">
        <v>18</v>
      </c>
      <c r="F26" s="2" t="s">
        <v>58</v>
      </c>
      <c r="G26" s="7" t="s">
        <v>52</v>
      </c>
      <c r="H26" s="6" t="s">
        <v>30</v>
      </c>
      <c r="I26" s="7" t="s">
        <v>22</v>
      </c>
      <c r="J26" s="4" t="s">
        <v>23</v>
      </c>
      <c r="K26" s="3" t="s">
        <v>19</v>
      </c>
      <c r="L26" s="6" t="s">
        <v>24</v>
      </c>
      <c r="M26" s="7" t="s">
        <v>25</v>
      </c>
      <c r="N26" s="2" t="s">
        <v>26</v>
      </c>
      <c r="O26" s="7">
        <v>4</v>
      </c>
      <c r="P26" s="2"/>
      <c r="Q26" s="7"/>
    </row>
    <row r="27" spans="1:17" ht="139.5">
      <c r="A27" s="7">
        <v>22</v>
      </c>
      <c r="B27" s="6" t="s">
        <v>28</v>
      </c>
      <c r="C27" s="7" t="str">
        <f>HYPERLINK("http://data.overheid.nl/data/dataset/hyde-3-1-rural-population-count-10000bc-2005ad","HYDE 3.1 Rural Population Count 10000BC - 2005AD")</f>
        <v>HYDE 3.1 Rural Population Count 10000BC - 2005AD</v>
      </c>
      <c r="D27" s="6" t="s">
        <v>17</v>
      </c>
      <c r="E27" s="7" t="s">
        <v>18</v>
      </c>
      <c r="F27" s="2" t="s">
        <v>58</v>
      </c>
      <c r="G27" s="7" t="s">
        <v>53</v>
      </c>
      <c r="H27" s="6" t="s">
        <v>30</v>
      </c>
      <c r="I27" s="7" t="s">
        <v>22</v>
      </c>
      <c r="J27" s="4" t="s">
        <v>23</v>
      </c>
      <c r="K27" s="3" t="s">
        <v>19</v>
      </c>
      <c r="L27" s="6" t="s">
        <v>24</v>
      </c>
      <c r="M27" s="7" t="s">
        <v>25</v>
      </c>
      <c r="N27" s="2" t="s">
        <v>26</v>
      </c>
      <c r="O27" s="7">
        <v>4</v>
      </c>
      <c r="P27" s="2"/>
      <c r="Q27" s="7"/>
    </row>
    <row r="28" spans="1:17" ht="139.5">
      <c r="A28" s="7">
        <v>23</v>
      </c>
      <c r="B28" s="6" t="s">
        <v>28</v>
      </c>
      <c r="C28" s="7" t="str">
        <f>HYPERLINK("http://data.overheid.nl/data/dataset/hyde-3-1-population-density-10000bc-2005ad","HYDE 3.1 Population Density 10000BC - 2005AD")</f>
        <v>HYDE 3.1 Population Density 10000BC - 2005AD</v>
      </c>
      <c r="D28" s="6" t="s">
        <v>17</v>
      </c>
      <c r="E28" s="7" t="s">
        <v>18</v>
      </c>
      <c r="F28" s="2" t="s">
        <v>58</v>
      </c>
      <c r="G28" s="7" t="s">
        <v>54</v>
      </c>
      <c r="H28" s="6" t="s">
        <v>30</v>
      </c>
      <c r="I28" s="7" t="s">
        <v>22</v>
      </c>
      <c r="J28" s="4" t="s">
        <v>23</v>
      </c>
      <c r="K28" s="3" t="s">
        <v>19</v>
      </c>
      <c r="L28" s="6" t="s">
        <v>24</v>
      </c>
      <c r="M28" s="7" t="s">
        <v>25</v>
      </c>
      <c r="N28" s="2" t="s">
        <v>26</v>
      </c>
      <c r="O28" s="7">
        <v>4</v>
      </c>
      <c r="P28" s="2"/>
      <c r="Q28" s="7"/>
    </row>
    <row r="29" spans="1:17" ht="139.5">
      <c r="A29" s="7">
        <v>24</v>
      </c>
      <c r="B29" s="6" t="s">
        <v>28</v>
      </c>
      <c r="C29" s="7" t="str">
        <f>HYPERLINK("http://data.overheid.nl/data/dataset/hyde-3-1-population-count-10000bc-2005ad","HYDE 3.1 Population Count 10000BC - 2005AD")</f>
        <v>HYDE 3.1 Population Count 10000BC - 2005AD</v>
      </c>
      <c r="D29" s="6" t="s">
        <v>17</v>
      </c>
      <c r="E29" s="7" t="s">
        <v>18</v>
      </c>
      <c r="F29" s="2" t="s">
        <v>58</v>
      </c>
      <c r="G29" s="7" t="s">
        <v>55</v>
      </c>
      <c r="H29" s="6" t="s">
        <v>30</v>
      </c>
      <c r="I29" s="7" t="s">
        <v>22</v>
      </c>
      <c r="J29" s="4" t="s">
        <v>23</v>
      </c>
      <c r="K29" s="3" t="s">
        <v>19</v>
      </c>
      <c r="L29" s="6" t="s">
        <v>24</v>
      </c>
      <c r="M29" s="7" t="s">
        <v>25</v>
      </c>
      <c r="N29" s="2" t="s">
        <v>26</v>
      </c>
      <c r="O29" s="7">
        <v>4</v>
      </c>
      <c r="P29" s="2"/>
      <c r="Q29" s="7"/>
    </row>
    <row r="30" spans="1:17" ht="124">
      <c r="A30" s="7">
        <v>25</v>
      </c>
      <c r="B30" s="6" t="s">
        <v>28</v>
      </c>
      <c r="C30" s="7" t="str">
        <f>HYPERLINK("http://data.overheid.nl/data/dataset/hyde-3-1-gras-area-10000bc-2005ad","HYDE 3.1 Gras Area 10000BC - 2005AD")</f>
        <v>HYDE 3.1 Gras Area 10000BC - 2005AD</v>
      </c>
      <c r="D30" s="6" t="s">
        <v>17</v>
      </c>
      <c r="E30" s="7" t="s">
        <v>18</v>
      </c>
      <c r="F30" s="2" t="s">
        <v>58</v>
      </c>
      <c r="G30" s="7" t="s">
        <v>56</v>
      </c>
      <c r="H30" s="6" t="s">
        <v>30</v>
      </c>
      <c r="I30" s="7" t="s">
        <v>22</v>
      </c>
      <c r="J30" s="4" t="s">
        <v>23</v>
      </c>
      <c r="K30" s="3" t="s">
        <v>19</v>
      </c>
      <c r="L30" s="6" t="s">
        <v>24</v>
      </c>
      <c r="M30" s="7" t="s">
        <v>25</v>
      </c>
      <c r="N30" s="2" t="s">
        <v>26</v>
      </c>
      <c r="O30" s="7">
        <v>4</v>
      </c>
      <c r="P30" s="2"/>
      <c r="Q30" s="7"/>
    </row>
    <row r="31" spans="1:17" ht="124">
      <c r="A31" s="7">
        <v>26</v>
      </c>
      <c r="B31" s="6" t="s">
        <v>28</v>
      </c>
      <c r="C31" s="7" t="str">
        <f>HYPERLINK("http://data.overheid.nl/data/dataset/hyde-3-1-crop-area-10000bc-2005ad","HYDE 3.1 Crop Area 10000BC - 2005AD")</f>
        <v>HYDE 3.1 Crop Area 10000BC - 2005AD</v>
      </c>
      <c r="D31" s="6" t="s">
        <v>17</v>
      </c>
      <c r="E31" s="7" t="s">
        <v>18</v>
      </c>
      <c r="F31" s="2" t="s">
        <v>58</v>
      </c>
      <c r="G31" s="7" t="s">
        <v>57</v>
      </c>
      <c r="H31" s="6" t="s">
        <v>30</v>
      </c>
      <c r="I31" s="7" t="s">
        <v>22</v>
      </c>
      <c r="J31" s="4" t="s">
        <v>23</v>
      </c>
      <c r="K31" s="3" t="s">
        <v>19</v>
      </c>
      <c r="L31" s="6" t="s">
        <v>24</v>
      </c>
      <c r="M31" s="7" t="s">
        <v>25</v>
      </c>
      <c r="N31" s="2" t="s">
        <v>26</v>
      </c>
      <c r="O31" s="7">
        <v>4</v>
      </c>
      <c r="P31" s="2"/>
      <c r="Q31" s="7"/>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 M.A. (Rien) - DGRW</dc:creator>
  <cp:lastModifiedBy>Gebruiker</cp:lastModifiedBy>
  <dcterms:created xsi:type="dcterms:W3CDTF">2017-01-19T10:52:07Z</dcterms:created>
  <dcterms:modified xsi:type="dcterms:W3CDTF">2017-06-09T09:45:38Z</dcterms:modified>
</cp:coreProperties>
</file>