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3395" windowHeight="11130" firstSheet="2" activeTab="9"/>
  </bookViews>
  <sheets>
    <sheet name="TOTAAL OVERZICHT" sheetId="1" r:id="rId1"/>
    <sheet name="1.spend" sheetId="25" r:id="rId2"/>
    <sheet name="2.inhuur" sheetId="24" r:id="rId3"/>
    <sheet name="3.bezetting" sheetId="23" r:id="rId4"/>
    <sheet name="4.leeftijd" sheetId="22" r:id="rId5"/>
    <sheet name="5.M-V" sheetId="21" r:id="rId6"/>
    <sheet name="6.V-instroom" sheetId="20" r:id="rId7"/>
    <sheet name="7.cul. div." sheetId="19" r:id="rId8"/>
    <sheet name="8.integriteit" sheetId="16" r:id="rId9"/>
    <sheet name="9.extra belonen" sheetId="15" r:id="rId10"/>
    <sheet name="10.vacatures" sheetId="14" r:id="rId11"/>
    <sheet name="11traineeprogr." sheetId="13" r:id="rId12"/>
    <sheet name="12.stages" sheetId="12" r:id="rId13"/>
    <sheet name="13.gezond werken" sheetId="11" r:id="rId14"/>
    <sheet name="14.FG" sheetId="10" r:id="rId15"/>
    <sheet name="15.Scholing" sheetId="9" r:id="rId16"/>
    <sheet name="16.ABD" sheetId="8" r:id="rId17"/>
    <sheet name="17.TMG" sheetId="7" r:id="rId18"/>
    <sheet name="18.adviescolleges" sheetId="6" r:id="rId19"/>
    <sheet name="19.m2" sheetId="5" r:id="rId20"/>
    <sheet name="20.gebr.verg." sheetId="4" r:id="rId21"/>
    <sheet name="21. Energie CO2" sheetId="41" r:id="rId22"/>
    <sheet name="21.Energie" sheetId="3" r:id="rId23"/>
    <sheet name="22. Social Return" sheetId="39" r:id="rId24"/>
    <sheet name="23.afvalkosten" sheetId="35" r:id="rId25"/>
    <sheet name="24.aanbestedingen" sheetId="34" r:id="rId26"/>
    <sheet name="25.betaaltermijnen" sheetId="38" r:id="rId27"/>
    <sheet name="26.Rijksbrede infra" sheetId="40" r:id="rId28"/>
    <sheet name="27.CRD" sheetId="33" r:id="rId29"/>
    <sheet name="Ia - adviescolleges" sheetId="42" r:id="rId30"/>
    <sheet name="Ib - adviescolleges" sheetId="47" r:id="rId31"/>
    <sheet name="Ic - adviescolleges" sheetId="44" r:id="rId32"/>
    <sheet name="Id - adviescolleges" sheetId="45" r:id="rId33"/>
    <sheet name="II - externe inhuur" sheetId="28"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_FilterDatabase" localSheetId="30" hidden="1">'Ib - adviescolleges'!$A$7:$C$26</definedName>
    <definedName name="_FTE2010">#REF!</definedName>
    <definedName name="_FTE2011">#REF!</definedName>
    <definedName name="_ftn1" localSheetId="28">'27.CRD'!#REF!</definedName>
    <definedName name="_ftn2" localSheetId="28">'27.CRD'!#REF!</definedName>
    <definedName name="_ftn3" localSheetId="28">'27.CRD'!#REF!</definedName>
    <definedName name="_ftn4" localSheetId="28">'27.CRD'!#REF!</definedName>
    <definedName name="_ftn5" localSheetId="28">'27.CRD'!#REF!</definedName>
    <definedName name="_ftn6" localSheetId="28">'27.CRD'!#REF!</definedName>
    <definedName name="_ftn7" localSheetId="28">'27.CRD'!#REF!</definedName>
    <definedName name="_ftnref1" localSheetId="28">'27.CRD'!#REF!</definedName>
    <definedName name="_ftnref2" localSheetId="28">'27.CRD'!#REF!</definedName>
    <definedName name="_ftnref3" localSheetId="28">'27.CRD'!#REF!</definedName>
    <definedName name="_ftnref4" localSheetId="28">'27.CRD'!#REF!</definedName>
    <definedName name="_ftnref5" localSheetId="28">'27.CRD'!#REF!</definedName>
    <definedName name="_ftnref6" localSheetId="28">'27.CRD'!#REF!</definedName>
    <definedName name="_ftnref7" localSheetId="28">'27.CRD'!#REF!</definedName>
    <definedName name="DB_Bereik">[1]Databestand!$A$1:$C$23</definedName>
    <definedName name="FTE2011a" localSheetId="30">[2]StvZ!$O$2</definedName>
    <definedName name="FTE2011a">[3]StvZ!$O$2</definedName>
    <definedName name="Intensivering" localSheetId="30">#REF!</definedName>
    <definedName name="Intensivering">#REF!</definedName>
    <definedName name="taakpercentage" localSheetId="30">#REF!</definedName>
    <definedName name="taakpercentage">#REF!</definedName>
  </definedNames>
  <calcPr calcId="125725"/>
</workbook>
</file>

<file path=xl/calcChain.xml><?xml version="1.0" encoding="utf-8"?>
<calcChain xmlns="http://schemas.openxmlformats.org/spreadsheetml/2006/main">
  <c r="D7" i="44"/>
  <c r="C7"/>
  <c r="B7"/>
  <c r="E8" i="41" l="1"/>
  <c r="D8"/>
  <c r="C8"/>
  <c r="B8"/>
  <c r="G25" i="3"/>
  <c r="F25"/>
  <c r="D24"/>
  <c r="E24" s="1"/>
  <c r="F24" s="1"/>
  <c r="G24" s="1"/>
  <c r="H24" s="1"/>
  <c r="I24" s="1"/>
  <c r="J24" s="1"/>
  <c r="K24" s="1"/>
  <c r="L24" s="1"/>
  <c r="M24" s="1"/>
  <c r="N24" s="1"/>
  <c r="O24" s="1"/>
  <c r="G23"/>
  <c r="F23"/>
  <c r="E23"/>
  <c r="D23"/>
  <c r="C23"/>
  <c r="G22"/>
  <c r="F22"/>
  <c r="E22"/>
  <c r="D22"/>
  <c r="C22"/>
  <c r="G11"/>
  <c r="F11"/>
  <c r="E11"/>
  <c r="D11"/>
  <c r="G10"/>
  <c r="F10"/>
  <c r="E10"/>
  <c r="D10"/>
  <c r="G9"/>
  <c r="F9"/>
  <c r="E9"/>
  <c r="D9"/>
  <c r="G7"/>
  <c r="F7"/>
  <c r="E6"/>
  <c r="F6" s="1"/>
  <c r="G6" s="1"/>
  <c r="H6" s="1"/>
  <c r="I6" s="1"/>
  <c r="J6" s="1"/>
  <c r="K6" s="1"/>
  <c r="L6" s="1"/>
  <c r="M6" s="1"/>
  <c r="N6" s="1"/>
  <c r="O6" s="1"/>
  <c r="D6"/>
  <c r="C6"/>
  <c r="F21" i="23"/>
  <c r="E21"/>
  <c r="D21"/>
  <c r="C21"/>
  <c r="J3" i="39" l="1"/>
  <c r="E17" i="15" l="1"/>
  <c r="D17"/>
  <c r="C17"/>
  <c r="B17"/>
  <c r="J16"/>
  <c r="J15"/>
  <c r="J14"/>
  <c r="J13"/>
  <c r="J12"/>
</calcChain>
</file>

<file path=xl/sharedStrings.xml><?xml version="1.0" encoding="utf-8"?>
<sst xmlns="http://schemas.openxmlformats.org/spreadsheetml/2006/main" count="1871" uniqueCount="902">
  <si>
    <t>nr</t>
  </si>
  <si>
    <t>naam tabblad</t>
  </si>
  <si>
    <t>pagina</t>
  </si>
  <si>
    <t>Hoofdstuk/ paragraaf</t>
  </si>
  <si>
    <t>Tabel definitief voor opmaak?</t>
  </si>
  <si>
    <t>opmerking</t>
  </si>
  <si>
    <t>Sector Rijk in fte</t>
  </si>
  <si>
    <t xml:space="preserve">Man-vrouw verdeling naar leeftijd </t>
  </si>
  <si>
    <t>Man-vrouw verdeling naar schaalniveau</t>
  </si>
  <si>
    <t>culturele diversiteit</t>
  </si>
  <si>
    <t>Aandeel allochtonen in dienst bij de sector Rijk</t>
  </si>
  <si>
    <t>Aandeel allochtonen naar schaalniveau</t>
  </si>
  <si>
    <t>Aandeel allochtonen in de instroom naar leeftijd</t>
  </si>
  <si>
    <t xml:space="preserve">Personele uitgaven </t>
  </si>
  <si>
    <t>Besparingspotentieel CRD</t>
  </si>
  <si>
    <t>Integriteit</t>
  </si>
  <si>
    <t>Schending van integriteit</t>
  </si>
  <si>
    <t>Disciplinaire sancties</t>
  </si>
  <si>
    <t>Extra beloningen</t>
  </si>
  <si>
    <t xml:space="preserve">Aandeel bijzondere beloningen </t>
  </si>
  <si>
    <t>Toeslagen bijzondere beloningen naar soort toeslag</t>
  </si>
  <si>
    <t>Vacatures</t>
  </si>
  <si>
    <t>Ontwikkeling (interne)vacatures Rijk</t>
  </si>
  <si>
    <t>Traineeprogramma</t>
  </si>
  <si>
    <t>Overzicht traineeprogramma instroom trainees</t>
  </si>
  <si>
    <t>Gezond werken</t>
  </si>
  <si>
    <t>ziekteverzuimpercentage</t>
  </si>
  <si>
    <t>Gesprekken over functioneren/ loopbaan</t>
  </si>
  <si>
    <t>ABD</t>
  </si>
  <si>
    <t>beloningen TMG</t>
  </si>
  <si>
    <t>Gemiddelde bijzondere beloning TMG</t>
  </si>
  <si>
    <t>Verlenging werkweek bij TMG</t>
  </si>
  <si>
    <t>gebruiksvergoeding</t>
  </si>
  <si>
    <t>CO2 uitstoot Rijk</t>
  </si>
  <si>
    <t>Energieverbruik</t>
  </si>
  <si>
    <t>Overzicht adviescolleges</t>
  </si>
  <si>
    <t>Bijlage 2</t>
  </si>
  <si>
    <t>Externe inhuur cijfers per ministerie</t>
  </si>
  <si>
    <t>Grote ICT-projecten</t>
  </si>
  <si>
    <t>3.1</t>
  </si>
  <si>
    <t>uitgaven externe inhuur</t>
  </si>
  <si>
    <t>ontwikkeling gemiddelde leeftijd</t>
  </si>
  <si>
    <t>aandeel vrouwen in de in- en uitsroom naar schaalniveau</t>
  </si>
  <si>
    <t>andeel bijzondere beloningen naar schaalniveau</t>
  </si>
  <si>
    <t>Stages</t>
  </si>
  <si>
    <t>Scholing</t>
  </si>
  <si>
    <t>Bedrag aan scholing en opleiding per arbeidsjaar</t>
  </si>
  <si>
    <t>leeftijdsopbouw ABD-managers</t>
  </si>
  <si>
    <t>3.5</t>
  </si>
  <si>
    <t>schaalverdeling ABD-managers</t>
  </si>
  <si>
    <t>M/V verdeling ABD doelgroep</t>
  </si>
  <si>
    <t>Afvalkosten belastingdienst</t>
  </si>
  <si>
    <t>ja</t>
  </si>
  <si>
    <t>aanbestedingen</t>
  </si>
  <si>
    <t>5.5</t>
  </si>
  <si>
    <t>Aansluiting kernministeries op de rijksbrede infrastructuur</t>
  </si>
  <si>
    <t>CRD</t>
  </si>
  <si>
    <t>Bijlage 1 - adviescolleges</t>
  </si>
  <si>
    <t xml:space="preserve">Bijlage 1 </t>
  </si>
  <si>
    <t>Bijlage 2 - externe inhuur</t>
  </si>
  <si>
    <t>De Rapportatge grote en risicovolle ICT projecten</t>
  </si>
  <si>
    <t xml:space="preserve">M-V </t>
  </si>
  <si>
    <t>FG</t>
  </si>
  <si>
    <t>m2 opp.</t>
  </si>
  <si>
    <t>Energie</t>
  </si>
  <si>
    <t>afvalkosten</t>
  </si>
  <si>
    <t>inhuur</t>
  </si>
  <si>
    <t>bezetting</t>
  </si>
  <si>
    <t>Leeftijd</t>
  </si>
  <si>
    <t xml:space="preserve">V - in- uitstroom </t>
  </si>
  <si>
    <t>Tabel naam</t>
  </si>
  <si>
    <t>aantal aanbestedingen</t>
  </si>
  <si>
    <t>2.5</t>
  </si>
  <si>
    <t>Spend</t>
  </si>
  <si>
    <t>inkoopuitgaven Rijk</t>
  </si>
  <si>
    <t>3.3</t>
  </si>
  <si>
    <t>De leeftijfdsopbouw van het Rijk</t>
  </si>
  <si>
    <t>3.4</t>
  </si>
  <si>
    <t>Aandeel vrouwen op ABD-functies</t>
  </si>
  <si>
    <t>adviescolleges</t>
  </si>
  <si>
    <t>3.6</t>
  </si>
  <si>
    <t xml:space="preserve">eenmalige commissies </t>
  </si>
  <si>
    <t>Ruimtegebruik</t>
  </si>
  <si>
    <t>4.1</t>
  </si>
  <si>
    <t>4.3</t>
  </si>
  <si>
    <t>5.4</t>
  </si>
  <si>
    <t>8.1</t>
  </si>
  <si>
    <t>8.3</t>
  </si>
  <si>
    <t>Personele uitgaven (in miljoen €)</t>
  </si>
  <si>
    <t>Salaris</t>
  </si>
  <si>
    <t>Vakantie-uitkering</t>
  </si>
  <si>
    <t>Eindejaarsuitkering</t>
  </si>
  <si>
    <t>Toe(s)lagen</t>
  </si>
  <si>
    <t>Kortingen</t>
  </si>
  <si>
    <t>Inconveniënten</t>
  </si>
  <si>
    <t>Overwerk</t>
  </si>
  <si>
    <t>Jubilea</t>
  </si>
  <si>
    <t>Reiskosten</t>
  </si>
  <si>
    <t>Vergoedingen-Schadeloosstellingen</t>
  </si>
  <si>
    <t>Overig</t>
  </si>
  <si>
    <t>WG-last pensioen</t>
  </si>
  <si>
    <t>WG-last SV</t>
  </si>
  <si>
    <t>WG-last ZVW</t>
  </si>
  <si>
    <t>Totaal</t>
  </si>
  <si>
    <t>Bron: Salarisadministratie</t>
  </si>
  <si>
    <t>Uitgaven externe inhuur</t>
  </si>
  <si>
    <t>x €1000</t>
  </si>
  <si>
    <t>%</t>
  </si>
  <si>
    <t>Beleidsgevoelig</t>
  </si>
  <si>
    <t> 179.025</t>
  </si>
  <si>
    <t>Beleidsondersteuning</t>
  </si>
  <si>
    <t>Uitvoering</t>
  </si>
  <si>
    <t>VRD</t>
  </si>
  <si>
    <t>-</t>
  </si>
  <si>
    <t>Totale uitgaven</t>
  </si>
  <si>
    <t>Sector Rijk</t>
  </si>
  <si>
    <t>AZ</t>
  </si>
  <si>
    <t>BZ</t>
  </si>
  <si>
    <r>
      <t xml:space="preserve">BZK </t>
    </r>
    <r>
      <rPr>
        <b/>
        <vertAlign val="superscript"/>
        <sz val="9"/>
        <rFont val="Verdana"/>
        <family val="2"/>
      </rPr>
      <t>2)</t>
    </r>
  </si>
  <si>
    <r>
      <t xml:space="preserve">EZ </t>
    </r>
    <r>
      <rPr>
        <b/>
        <vertAlign val="superscript"/>
        <sz val="9"/>
        <rFont val="Verdana"/>
        <family val="2"/>
      </rPr>
      <t>3)</t>
    </r>
  </si>
  <si>
    <t>EZ</t>
  </si>
  <si>
    <t>Financiën</t>
  </si>
  <si>
    <t>IenM</t>
  </si>
  <si>
    <t>LNV</t>
  </si>
  <si>
    <r>
      <t xml:space="preserve">OCW </t>
    </r>
    <r>
      <rPr>
        <b/>
        <vertAlign val="superscript"/>
        <sz val="9"/>
        <rFont val="Verdana"/>
        <family val="2"/>
      </rPr>
      <t>4)</t>
    </r>
  </si>
  <si>
    <t>SZW</t>
  </si>
  <si>
    <t>VenJ</t>
  </si>
  <si>
    <t>VenW</t>
  </si>
  <si>
    <t>VROM</t>
  </si>
  <si>
    <t>VWS</t>
  </si>
  <si>
    <t>HCvS</t>
  </si>
  <si>
    <t>Rechtspraak</t>
  </si>
  <si>
    <t>Totaal (in fte)</t>
  </si>
  <si>
    <t>Zbo's</t>
  </si>
  <si>
    <t>Sector Defensie</t>
  </si>
  <si>
    <t>Sector Politie</t>
  </si>
  <si>
    <t>Sector RM</t>
  </si>
  <si>
    <t>Openbaar Ministerie</t>
  </si>
  <si>
    <t>De leeftijdsopbouw van het rijk</t>
  </si>
  <si>
    <t>Leeftijdsopbouw Rijk</t>
  </si>
  <si>
    <t> 2009</t>
  </si>
  <si>
    <t>tot 30 jaar</t>
  </si>
  <si>
    <t>30-40</t>
  </si>
  <si>
    <t>40-50</t>
  </si>
  <si>
    <t>50-60</t>
  </si>
  <si>
    <r>
      <t xml:space="preserve">60+ </t>
    </r>
    <r>
      <rPr>
        <sz val="8"/>
        <rFont val="Verdana"/>
        <family val="2"/>
      </rPr>
      <t> </t>
    </r>
  </si>
  <si>
    <t>Ontwikkeling gemiddelde leeftijd</t>
  </si>
  <si>
    <t>Ministerie</t>
  </si>
  <si>
    <t>BZK</t>
  </si>
  <si>
    <r>
      <t xml:space="preserve">EZ </t>
    </r>
    <r>
      <rPr>
        <vertAlign val="superscript"/>
        <sz val="9"/>
        <rFont val="Verdana"/>
        <family val="2"/>
      </rPr>
      <t>1)</t>
    </r>
  </si>
  <si>
    <t>OCW</t>
  </si>
  <si>
    <r>
      <rPr>
        <i/>
        <vertAlign val="superscript"/>
        <sz val="9"/>
        <color indexed="9"/>
        <rFont val="Verdana"/>
        <family val="2"/>
      </rPr>
      <t>1)</t>
    </r>
    <r>
      <rPr>
        <i/>
        <sz val="8"/>
        <color indexed="9"/>
        <rFont val="Verdana"/>
        <family val="2"/>
      </rPr>
      <t xml:space="preserve"> Sinds 2011 als EL&amp;I samen met LNV, eind 2012 wijzigt naam in EZ</t>
    </r>
  </si>
  <si>
    <t>Mannen</t>
  </si>
  <si>
    <t>Vrouwen</t>
  </si>
  <si>
    <t>Verdeling mannen en vrouwen naar schaalniveau</t>
  </si>
  <si>
    <t>Schaal</t>
  </si>
  <si>
    <t>Schaal 01-04</t>
  </si>
  <si>
    <t>Schaal 05-09</t>
  </si>
  <si>
    <t>Schaal 10-13</t>
  </si>
  <si>
    <t>Schaal 14-16</t>
  </si>
  <si>
    <t>Schaal 17+</t>
  </si>
  <si>
    <t>66+</t>
  </si>
  <si>
    <t>Aandeel vrouwen in de in- en uitstroom naar schaalniveau</t>
  </si>
  <si>
    <t>instroom</t>
  </si>
  <si>
    <t>uitstroom</t>
  </si>
  <si>
    <r>
      <t xml:space="preserve">2   </t>
    </r>
    <r>
      <rPr>
        <sz val="9"/>
        <rFont val="Verdana"/>
        <family val="2"/>
      </rPr>
      <t xml:space="preserve"> 6,6%</t>
    </r>
  </si>
  <si>
    <r>
      <t>2</t>
    </r>
    <r>
      <rPr>
        <i/>
        <sz val="9"/>
        <color indexed="9"/>
        <rFont val="Verdana"/>
        <family val="2"/>
      </rPr>
      <t xml:space="preserve"> </t>
    </r>
    <r>
      <rPr>
        <i/>
        <sz val="8"/>
        <color indexed="9"/>
        <rFont val="Verdana"/>
        <family val="2"/>
      </rPr>
      <t>Het verschil met 2009 wordt veroorzaakt door de uitbreiding van OCW met DUO-Groningen (voormalig Zbo)</t>
    </r>
    <r>
      <rPr>
        <i/>
        <sz val="9"/>
        <color indexed="9"/>
        <rFont val="Verdana"/>
        <family val="2"/>
      </rPr>
      <t xml:space="preserve"> </t>
    </r>
  </si>
  <si>
    <t>Bron: BZK-DGBK-APS</t>
  </si>
  <si>
    <t>schaal 1-2</t>
  </si>
  <si>
    <t>schaal 3-5</t>
  </si>
  <si>
    <t>schaal 6-8</t>
  </si>
  <si>
    <t>schaal 9-11</t>
  </si>
  <si>
    <t>schaal 12-14</t>
  </si>
  <si>
    <t>schaal 15 en hoger</t>
  </si>
  <si>
    <t>tot 25 jaar</t>
  </si>
  <si>
    <t>25-29</t>
  </si>
  <si>
    <t>30-34</t>
  </si>
  <si>
    <t>35-39</t>
  </si>
  <si>
    <t>40-44</t>
  </si>
  <si>
    <t>45-49</t>
  </si>
  <si>
    <t>50-54</t>
  </si>
  <si>
    <t>55-59</t>
  </si>
  <si>
    <t>60-64</t>
  </si>
  <si>
    <t>Type schending</t>
  </si>
  <si>
    <t>aantal vermoedelijke</t>
  </si>
  <si>
    <t>aantal geconstateerde</t>
  </si>
  <si>
    <t>financiele schendingen</t>
  </si>
  <si>
    <t>misbruik positie en belangenverstrengeling</t>
  </si>
  <si>
    <t>lekken en misbruik van informatie</t>
  </si>
  <si>
    <t>misbruik van bevoegdheden</t>
  </si>
  <si>
    <t>misbruik van geweldsbevoegdheid</t>
  </si>
  <si>
    <t>ongewenste omgangsvormen</t>
  </si>
  <si>
    <t>misdragingen in de privé-sfeer</t>
  </si>
  <si>
    <t>oneigenlijk gebruik van dienstmiddelen / overschrijding interne regels</t>
  </si>
  <si>
    <t>misstand volgens de klokkenluidersregeling</t>
  </si>
  <si>
    <t>Type sanctie</t>
  </si>
  <si>
    <t>Aantal</t>
  </si>
  <si>
    <t>schriftelijke berisping</t>
  </si>
  <si>
    <t>strafontslag</t>
  </si>
  <si>
    <t>vermindering vakantie</t>
  </si>
  <si>
    <t>financiele afdoening</t>
  </si>
  <si>
    <t>verplaatsing</t>
  </si>
  <si>
    <t>overig</t>
  </si>
  <si>
    <t>Totaal disciplinair</t>
  </si>
  <si>
    <t>Toeslagen bijzondere beloning naar soort toeslag</t>
  </si>
  <si>
    <t>Aantal toekenningen bijzondere beloning</t>
  </si>
  <si>
    <t>Eenmalige toeslag</t>
  </si>
  <si>
    <t>Periodieke Toeslag</t>
  </si>
  <si>
    <r>
      <t xml:space="preserve">Totaal bijzondere beloning </t>
    </r>
    <r>
      <rPr>
        <b/>
        <vertAlign val="superscript"/>
        <sz val="10"/>
        <color indexed="9"/>
        <rFont val="Arial"/>
        <family val="2"/>
      </rPr>
      <t>1</t>
    </r>
  </si>
  <si>
    <t>Bedrag bijzondere beloning (x €1.000)</t>
  </si>
  <si>
    <t>Gemiddeld bedrag per beloonde medewerker</t>
  </si>
  <si>
    <t>Gemiddeld bedrag per arbeidsjaar</t>
  </si>
  <si>
    <r>
      <t>1</t>
    </r>
    <r>
      <rPr>
        <sz val="10"/>
        <rFont val="Arial"/>
        <family val="2"/>
      </rPr>
      <t xml:space="preserve"> </t>
    </r>
    <r>
      <rPr>
        <i/>
        <sz val="8"/>
        <color indexed="9"/>
        <rFont val="Arial"/>
        <family val="2"/>
      </rPr>
      <t>Door samenloop kan het totaal minder zijn dan de som der delen</t>
    </r>
  </si>
  <si>
    <t>Rijlabels</t>
  </si>
  <si>
    <t>Aantal van Bedrag BB totaal</t>
  </si>
  <si>
    <t>Schaal 01-05</t>
  </si>
  <si>
    <t>Schaal 06-10</t>
  </si>
  <si>
    <t>Gegevens</t>
  </si>
  <si>
    <t>Schaal 11-14</t>
  </si>
  <si>
    <t>Bewust belonen totaal</t>
  </si>
  <si>
    <t>Schaal 15+</t>
  </si>
  <si>
    <t>Aantal van AANTAL</t>
  </si>
  <si>
    <t>Eindtotaal</t>
  </si>
  <si>
    <t>Naar schaalcategorie</t>
  </si>
  <si>
    <t>Aantal van Totaal euro</t>
  </si>
  <si>
    <t xml:space="preserve">TOTAAL </t>
  </si>
  <si>
    <t>Aandeel bijzondere beloningen</t>
  </si>
  <si>
    <t>Aandeel bijzondere beloning naar schaalniveau</t>
  </si>
  <si>
    <t>1e semester</t>
  </si>
  <si>
    <t>2e semester</t>
  </si>
  <si>
    <t>Ontwikkeling vacatures Rijk</t>
  </si>
  <si>
    <t xml:space="preserve">Bron: EC-AMC/TANGRAM </t>
  </si>
  <si>
    <t>Coördinerend ministerie</t>
  </si>
  <si>
    <t>Instroom 2011</t>
  </si>
  <si>
    <t>Instroom 2012</t>
  </si>
  <si>
    <t>Beroepsopleiding financieel-economisch beleidsmedewerker</t>
  </si>
  <si>
    <t>Economische Zaken, Landbouw en Innovatie</t>
  </si>
  <si>
    <t>Financial traineeship</t>
  </si>
  <si>
    <t>Audit traineeship</t>
  </si>
  <si>
    <t>Academie voor wetgevingsjuristen</t>
  </si>
  <si>
    <t>Veiligheid en Justitie</t>
  </si>
  <si>
    <t>Academie voor overheidsjuristen</t>
  </si>
  <si>
    <t>Rijkswaterstaat traineeprogramma</t>
  </si>
  <si>
    <t>Infrastructuur en Milieu</t>
  </si>
  <si>
    <t>Stagiairs</t>
  </si>
  <si>
    <t>Ziekteverzuimpercentage incl. verzuim langer dan 1 jaar, excl. zwangerschaps- en bevallingsverlof</t>
  </si>
  <si>
    <r>
      <t xml:space="preserve">EZ </t>
    </r>
    <r>
      <rPr>
        <vertAlign val="superscript"/>
        <sz val="10"/>
        <rFont val="Arial"/>
        <family val="2"/>
      </rPr>
      <t>2)</t>
    </r>
  </si>
  <si>
    <r>
      <t>1</t>
    </r>
    <r>
      <rPr>
        <i/>
        <sz val="8"/>
        <color indexed="9"/>
        <rFont val="Arial"/>
        <family val="2"/>
      </rPr>
      <t xml:space="preserve"> van AZ zijn in verband met systeemproblemen geen opgaven ontvangen</t>
    </r>
  </si>
  <si>
    <r>
      <rPr>
        <i/>
        <vertAlign val="superscript"/>
        <sz val="9"/>
        <color indexed="9"/>
        <rFont val="Verdana"/>
        <family val="2"/>
      </rPr>
      <t>2)</t>
    </r>
    <r>
      <rPr>
        <i/>
        <sz val="8"/>
        <color indexed="9"/>
        <rFont val="Verdana"/>
        <family val="2"/>
      </rPr>
      <t xml:space="preserve"> Sinds 2011 als EL&amp;I samen met LNV, eind 2012 wijzigt naam in EZ</t>
    </r>
  </si>
  <si>
    <t>Bron: Enquête</t>
  </si>
  <si>
    <t>Aantal (in %) gesprekken over functioneren/loopbaan</t>
  </si>
  <si>
    <r>
      <t xml:space="preserve">2         </t>
    </r>
    <r>
      <rPr>
        <sz val="10"/>
        <rFont val="Arial"/>
        <family val="2"/>
      </rPr>
      <t xml:space="preserve"> -</t>
    </r>
  </si>
  <si>
    <r>
      <t xml:space="preserve">4            </t>
    </r>
    <r>
      <rPr>
        <sz val="10"/>
        <rFont val="Arial"/>
        <family val="2"/>
      </rPr>
      <t xml:space="preserve"> -</t>
    </r>
  </si>
  <si>
    <r>
      <t xml:space="preserve">EZ </t>
    </r>
    <r>
      <rPr>
        <vertAlign val="superscript"/>
        <sz val="10"/>
        <rFont val="Arial"/>
        <family val="2"/>
      </rPr>
      <t>6</t>
    </r>
  </si>
  <si>
    <r>
      <t xml:space="preserve">3  </t>
    </r>
    <r>
      <rPr>
        <sz val="10"/>
        <rFont val="Arial"/>
        <family val="2"/>
      </rPr>
      <t>75,2</t>
    </r>
  </si>
  <si>
    <r>
      <t>5</t>
    </r>
    <r>
      <rPr>
        <sz val="10"/>
        <rFont val="Arial"/>
        <family val="2"/>
      </rPr>
      <t xml:space="preserve">  55,3</t>
    </r>
  </si>
  <si>
    <r>
      <t>2</t>
    </r>
    <r>
      <rPr>
        <sz val="10"/>
        <rFont val="Arial"/>
        <family val="2"/>
      </rPr>
      <t xml:space="preserve">  37,0</t>
    </r>
  </si>
  <si>
    <r>
      <t xml:space="preserve">1         </t>
    </r>
    <r>
      <rPr>
        <sz val="10"/>
        <rFont val="Arial"/>
        <family val="2"/>
      </rPr>
      <t xml:space="preserve"> -</t>
    </r>
  </si>
  <si>
    <r>
      <t>2</t>
    </r>
    <r>
      <rPr>
        <sz val="10"/>
        <rFont val="Arial"/>
        <family val="2"/>
      </rPr>
      <t xml:space="preserve">  63,0</t>
    </r>
  </si>
  <si>
    <r>
      <t>1</t>
    </r>
    <r>
      <rPr>
        <i/>
        <sz val="8"/>
        <color indexed="9"/>
        <rFont val="Arial"/>
        <family val="2"/>
      </rPr>
      <t xml:space="preserve"> Door registratieproblemen geen opgave.</t>
    </r>
  </si>
  <si>
    <t>2 Diverse ministeries ondervonden problemen met de registratie van de gesprekken en kunnen daardoor de aantallen gesprekken niet of niet goed reproduceren.</t>
  </si>
  <si>
    <t>3 De Belastingdienst heeft voor het jaar 2010 de definitie voor het gesprekken gehanteerd  zoals die voor de gehele Rijksoverheid geldt. Met diezelfde definitie zou in 2009 dan een percentage van 62,1 zijn behaald.</t>
  </si>
  <si>
    <t>4 De registratie van het aantal gesprekken is onvoldoende om een betrouwbaar cijfer te vermelden.</t>
  </si>
  <si>
    <t>5 Het percentage geregistreerde gesprekken voor geheel OCW ligt substantieel hoger. De registratie van DUO is in dit overzicht niet opgenomen, dit komt doordat dit onderdeel per 1 december 2011 op P-Direkt is aangesloten.</t>
  </si>
  <si>
    <r>
      <rPr>
        <i/>
        <vertAlign val="superscript"/>
        <sz val="8"/>
        <color indexed="9"/>
        <rFont val="Arial"/>
        <family val="2"/>
      </rPr>
      <t>6</t>
    </r>
    <r>
      <rPr>
        <i/>
        <sz val="8"/>
        <color indexed="9"/>
        <rFont val="Arial"/>
        <family val="2"/>
      </rPr>
      <t xml:space="preserve"> Sinds 2011 als EL&amp;I samen met LNV, eind 2012 wijzigt naam in EZ</t>
    </r>
  </si>
  <si>
    <t>gemiddeld bedrag 
per arbeidsjaar</t>
  </si>
  <si>
    <r>
      <t xml:space="preserve">EZ  </t>
    </r>
    <r>
      <rPr>
        <vertAlign val="superscript"/>
        <sz val="10"/>
        <rFont val="Arial"/>
        <family val="2"/>
      </rPr>
      <t>1</t>
    </r>
  </si>
  <si>
    <r>
      <t xml:space="preserve">Financiën </t>
    </r>
    <r>
      <rPr>
        <vertAlign val="superscript"/>
        <sz val="10"/>
        <rFont val="Arial"/>
        <family val="2"/>
      </rPr>
      <t>2</t>
    </r>
  </si>
  <si>
    <r>
      <rPr>
        <i/>
        <vertAlign val="superscript"/>
        <sz val="8"/>
        <color indexed="9"/>
        <rFont val="Arial"/>
        <family val="2"/>
      </rPr>
      <t>1</t>
    </r>
    <r>
      <rPr>
        <i/>
        <sz val="8"/>
        <color indexed="9"/>
        <rFont val="Arial"/>
        <family val="2"/>
      </rPr>
      <t xml:space="preserve"> Sinds 2011 als EL&amp;I samen met LNV, eind 2012 wijzigt naam in EZ</t>
    </r>
  </si>
  <si>
    <r>
      <t>2</t>
    </r>
    <r>
      <rPr>
        <i/>
        <sz val="8"/>
        <color indexed="9"/>
        <rFont val="Arial"/>
        <family val="2"/>
      </rPr>
      <t xml:space="preserve"> De cijfers van de Belastingdienst betreffen tot 2011 de uitgaven aan externe partijen en niet de kosten van het eigen opleidingsinstituut. De Belastingdienst heeft de administratie zo ingericht, dat vanaf het jaarverslag over 2011 de integrale kosten van de opleidingen worden weergegeven, conform de definitie die voor de hele rijksoverheid wordt gehanteerd.
</t>
    </r>
  </si>
  <si>
    <r>
      <rPr>
        <i/>
        <vertAlign val="superscript"/>
        <sz val="8"/>
        <color indexed="9"/>
        <rFont val="Arial"/>
        <family val="2"/>
      </rPr>
      <t>3</t>
    </r>
    <r>
      <rPr>
        <i/>
        <sz val="8"/>
        <color indexed="9"/>
        <rFont val="Arial"/>
        <family val="2"/>
      </rPr>
      <t xml:space="preserve"> De cijfers over 2012 zijn onvoldoende betrouwbaar</t>
    </r>
  </si>
  <si>
    <t xml:space="preserve">Bron: Enquête </t>
  </si>
  <si>
    <t>Tabel: leeftijdsopbouw ABD-managers</t>
  </si>
  <si>
    <t>Tabel: schaalverdeling ABD-managers</t>
  </si>
  <si>
    <t>Leeftijdscategorie</t>
  </si>
  <si>
    <t>Schalen</t>
  </si>
  <si>
    <t>15/16</t>
  </si>
  <si>
    <t>17/18</t>
  </si>
  <si>
    <t>40 jaar en jonger</t>
  </si>
  <si>
    <t>41 t/m 45</t>
  </si>
  <si>
    <t>46 t/m 50</t>
  </si>
  <si>
    <t>51 t/m 55</t>
  </si>
  <si>
    <t>56 t/m 60</t>
  </si>
  <si>
    <t>61 t/m 65</t>
  </si>
  <si>
    <t>66 jaar en ouder</t>
  </si>
  <si>
    <t>Tabel m/v verdeling ABD-doelgroep</t>
  </si>
  <si>
    <t>ABD (incl. TMG)</t>
  </si>
  <si>
    <t>Tabel: Aandeel vrouwen op ABD-functies</t>
  </si>
  <si>
    <t>Organisatie</t>
  </si>
  <si>
    <t>M</t>
  </si>
  <si>
    <t>V</t>
  </si>
  <si>
    <r>
      <t>Defensie</t>
    </r>
    <r>
      <rPr>
        <sz val="8"/>
        <rFont val="Verdana"/>
        <family val="2"/>
      </rPr>
      <t> </t>
    </r>
  </si>
  <si>
    <t>Ministerie van Algemene Zaken</t>
  </si>
  <si>
    <t>Naam Adviescollege</t>
  </si>
  <si>
    <t>Type 
Adviescollege</t>
  </si>
  <si>
    <t>Instellingsartikel</t>
  </si>
  <si>
    <t>Instellings
datum</t>
  </si>
  <si>
    <t>Exp.
datum</t>
  </si>
  <si>
    <t>Aantal 
leden</t>
  </si>
  <si>
    <t>% 
vrouw</t>
  </si>
  <si>
    <t>% 
allochtoon</t>
  </si>
  <si>
    <t>Geslacht 
voorzitter</t>
  </si>
  <si>
    <t>Etniciteit 
voorzitter</t>
  </si>
  <si>
    <t>Geen Kaderwet adviescolleges ingesteld</t>
  </si>
  <si>
    <t>Ministerie van Buitenlandse Zaken</t>
  </si>
  <si>
    <t>Adviesraad Internationale vraagstukken</t>
  </si>
  <si>
    <t>Strategisch</t>
  </si>
  <si>
    <t>autochtoon</t>
  </si>
  <si>
    <t>Staatscommissie voor het internationaal privaatrecht</t>
  </si>
  <si>
    <t>Technisch-Specialistisch</t>
  </si>
  <si>
    <t>Commissie van advies inzake volkenrechtelijke vraagstukken</t>
  </si>
  <si>
    <t>Ministerie van Binnenlandse Zaken en koninkrijksrelaties</t>
  </si>
  <si>
    <t>Raad voor het Openbaar Bestuur</t>
  </si>
  <si>
    <t>Kiesraad</t>
  </si>
  <si>
    <t>Raad voor de financiële verhoudingen</t>
  </si>
  <si>
    <t>Commissie kaderstelling en toezicht woningcorporaties</t>
  </si>
  <si>
    <t>Eenmalig</t>
  </si>
  <si>
    <t>Ministerie van Defensie</t>
  </si>
  <si>
    <t>Ministerie van Economische Zaken</t>
  </si>
  <si>
    <t>Raad van deskundigen voor de nationale meetstandaarden</t>
  </si>
  <si>
    <t>Commissie Bedreigde uitheemse dier- en plantensoorten</t>
  </si>
  <si>
    <t>Adviescollege toetsing administratieve lasten</t>
  </si>
  <si>
    <t>Tijdelijk</t>
  </si>
  <si>
    <t>Ministerie van Financiën</t>
  </si>
  <si>
    <t>Commissie Structuur Nederlandse Banken</t>
  </si>
  <si>
    <t>streefdatum
voor 15-6-2013</t>
  </si>
  <si>
    <t>Ministerie van Infrastructuur en Milieu</t>
  </si>
  <si>
    <t>Adviesraad gevaarlijke stoffen                             *</t>
  </si>
  <si>
    <t>Algemene Energieraad</t>
  </si>
  <si>
    <t>Raad voor de leefomgeving en infrastructuur</t>
  </si>
  <si>
    <t>Commissie van advies inzake de waterstaatswetgeving</t>
  </si>
  <si>
    <t>4
(Art. 10.3 Waterwet)</t>
  </si>
  <si>
    <t>*  De Adviesraad gevaarlijke stoffen is per 4-4-2012 opgeheven.</t>
  </si>
  <si>
    <t>Ministerie van Onderwijs, Cultuur en Wetenschap</t>
  </si>
  <si>
    <t>Adviesraad voor het Wetenschaps- en Technologiebeleid</t>
  </si>
  <si>
    <t>Onderwijsraad</t>
  </si>
  <si>
    <t>Raad voor Cultuur</t>
  </si>
  <si>
    <t>Evaluatie en adviescommissie Passend Onderwijs</t>
  </si>
  <si>
    <t>1-1-2012, verlengd tot 
1-1-2014</t>
  </si>
  <si>
    <t>Ministerie van Sociale Zaken en Werkgelegenheid</t>
  </si>
  <si>
    <t>Ministerie van Veiligheid en Justitie</t>
  </si>
  <si>
    <t>College bescherming persoonsgegevens</t>
  </si>
  <si>
    <t>Commissie Vennootschapsrecht</t>
  </si>
  <si>
    <t>Commissie auteursrecht</t>
  </si>
  <si>
    <t>Adviescommissie voor burgerlijk procesrecht</t>
  </si>
  <si>
    <t>Adviescommissie voor Vreemdelingenzaken</t>
  </si>
  <si>
    <t>Evaluatiecommissie Wet veiligheidsregio’s en het stelsel van rampenbestrijding en crisisbeheersing</t>
  </si>
  <si>
    <t>Ministerie van Volksgezondheid, Welzijn en Sport</t>
  </si>
  <si>
    <t>Gezondheidsraad</t>
  </si>
  <si>
    <t>onbekend</t>
  </si>
  <si>
    <t>Raad voor Maatschappelijke Ontwikkeling</t>
  </si>
  <si>
    <t>Naam lid</t>
  </si>
  <si>
    <t>In 2012 ontvangen 
vergoedingen</t>
  </si>
  <si>
    <t>Geen Kaderwet adviescolleges ingesteld.</t>
  </si>
  <si>
    <t>In 2012 ontvangen vergoedingen</t>
  </si>
  <si>
    <t>Mw. dr. P.C. Plooij-van Gorsel</t>
  </si>
  <si>
    <t>Ministerie van Binnenlandse Zaken en Koninkrijksrelaties</t>
  </si>
  <si>
    <t>M.H. Leyenaar</t>
  </si>
  <si>
    <t>L.J.P.M. Frissen</t>
  </si>
  <si>
    <t>Mw. prof. dr. M.H. Leyenaar</t>
  </si>
  <si>
    <t>mw. dr. P.C. Plooij-van Gorsel (voorzitter)</t>
  </si>
  <si>
    <t>geen</t>
  </si>
  <si>
    <t>De Commissie Structuur Nederlandse Banken is een tijdelijke commissie. Om die reden kunnen de leden pas aan het eind 
van de duur van de commissie declareren. 
De vergoeding over de vergadering in 2012 wordt dan pas in 2013 uitbetaald. De vergoeding is conform het 
benoemingsbesluit van de commissie.</t>
  </si>
  <si>
    <t>Adviesraad gevaarlijke stoffen</t>
  </si>
  <si>
    <t>Raad voor de Leefomgeving en infrastructuur</t>
  </si>
  <si>
    <t>* Betrokkenen ontvangen geen vergoeding. Het bedrag wordt overgemaakt aan de werkgever.</t>
  </si>
  <si>
    <t xml:space="preserve">* </t>
  </si>
  <si>
    <t>mr. E.J. Numann (Voorzitter)</t>
  </si>
  <si>
    <t>E.J. Numann</t>
  </si>
  <si>
    <t xml:space="preserve">* Het Cbp is geen adviescollege in de zin van de Kaderwet adviescolleges, maar heeft wel een beperkte adviestaak. De leden van het Cbp ontvangen geen vergoedingen maar salaris.
</t>
  </si>
  <si>
    <t>J P MACKENBACH</t>
  </si>
  <si>
    <t>Raad voor de Volksgezondheid en Zorg (RVZ)</t>
  </si>
  <si>
    <t>Dhr. Prof. Dr. J.P. Mackenbach</t>
  </si>
  <si>
    <t xml:space="preserve">* Vergoeding ( € 56.139,36) gaat rechtstreeks naar werkgever
</t>
  </si>
  <si>
    <t>Totaal aantal actieve Kaderwet adviescolleges 2012</t>
  </si>
  <si>
    <t>Aantal 2007</t>
  </si>
  <si>
    <t>Aantal 2009</t>
  </si>
  <si>
    <t>Aantal 2011</t>
  </si>
  <si>
    <t>Aantal 2012</t>
  </si>
  <si>
    <t>Uitgaven externe inhuur in 2012 (in € x 1.000)</t>
  </si>
  <si>
    <t>Defensie</t>
  </si>
  <si>
    <t>I&amp;M</t>
  </si>
  <si>
    <t>1. Interim-management</t>
  </si>
  <si>
    <t>2. Organisatie- en formatieadvies</t>
  </si>
  <si>
    <t>3. Beleidsadvies</t>
  </si>
  <si>
    <t>4. Communicatieadvisering</t>
  </si>
  <si>
    <t>Beleidsgevoelig som 1 t/m 4</t>
  </si>
  <si>
    <t>5. Juridisch advies</t>
  </si>
  <si>
    <t>6. Advisering opdrachtgevers automatisering</t>
  </si>
  <si>
    <t>7. Accountancy, financiën en administratieve
 organisatie</t>
  </si>
  <si>
    <t>(Beleids)ondersteunend som 5 t/m 7</t>
  </si>
  <si>
    <t>8. Uitzendkrachten</t>
  </si>
  <si>
    <t>Ondersteuning bedrijfsvoering</t>
  </si>
  <si>
    <t>Totale uitgaven 2012</t>
  </si>
  <si>
    <t>% van totale personele uitgaven</t>
  </si>
  <si>
    <t>Totale uitgaven 2011</t>
  </si>
  <si>
    <t>Verschil</t>
  </si>
  <si>
    <t>Aantal overschrijdingen 
maximumuurtarief € 225/uur</t>
  </si>
  <si>
    <t>Bron: Bijlagen bij de Departementale Jaarverslagen 2012</t>
  </si>
  <si>
    <t>5.7</t>
  </si>
  <si>
    <t>betaaltermijnen</t>
  </si>
  <si>
    <t>Betaaltermijnen</t>
  </si>
  <si>
    <t>De gegevens van 2011 zijn ontleend aan de monitoring over de eerste 4 maanden van 2011 door de Rijksauditdienst</t>
  </si>
  <si>
    <t>Algemene Zaken</t>
  </si>
  <si>
    <t>De score van AZ voor 2013 is niet gecorrigeerd voor facturen die buiten de 30 dagen termijn zijn betaald als gevolg van aan de leverancier toerekenbare tekortkomingen. Daardoor is de hier weergegeven score lager dan op basis van de prestatie gerechtvaardigd zou zijn.</t>
  </si>
  <si>
    <t>Binnenlandse Zaken en Koninkrijksrelaties</t>
  </si>
  <si>
    <t>Buitenlandse Zaken</t>
  </si>
  <si>
    <t>Economische Zaken</t>
  </si>
  <si>
    <t>Onderwijs, Cultuur en Wetenschap</t>
  </si>
  <si>
    <t>Sociale Zaken en Werkgelegenheid</t>
  </si>
  <si>
    <t>Volksgezondheid, Welzijn en Sport</t>
  </si>
  <si>
    <t>I</t>
  </si>
  <si>
    <t>II</t>
  </si>
  <si>
    <t>IV</t>
  </si>
  <si>
    <r>
      <t>m</t>
    </r>
    <r>
      <rPr>
        <vertAlign val="superscript"/>
        <sz val="9"/>
        <rFont val="Verdana"/>
        <family val="2"/>
      </rPr>
      <t xml:space="preserve">2 </t>
    </r>
    <r>
      <rPr>
        <sz val="9"/>
        <rFont val="Verdana"/>
        <family val="2"/>
      </rPr>
      <t>per fte 2011</t>
    </r>
  </si>
  <si>
    <t>(landelijk)</t>
  </si>
  <si>
    <t>M2 per fte 2012 (landelijk)</t>
  </si>
  <si>
    <r>
      <t>Tijdelijk meer m</t>
    </r>
    <r>
      <rPr>
        <vertAlign val="superscript"/>
        <sz val="9"/>
        <rFont val="Verdana"/>
        <family val="2"/>
      </rPr>
      <t>2</t>
    </r>
    <r>
      <rPr>
        <sz val="9"/>
        <rFont val="Verdana"/>
        <family val="2"/>
      </rPr>
      <t xml:space="preserve"> i.v.m. renovatie</t>
    </r>
  </si>
  <si>
    <t>Reductie ruimte-gebruik</t>
  </si>
  <si>
    <t>voorzien in Masterplan</t>
  </si>
  <si>
    <t>BuZa</t>
  </si>
  <si>
    <t>X</t>
  </si>
  <si>
    <t>EL&amp;I 2011</t>
  </si>
  <si>
    <t>EZ 2012</t>
  </si>
  <si>
    <t>Social Return</t>
  </si>
  <si>
    <t>1. Personeelsgerelateerde Zaken</t>
  </si>
  <si>
    <t>2. Kantoorinrichting en Benodigdheden</t>
  </si>
  <si>
    <t>3. Automatisering en Telecommunicatie</t>
  </si>
  <si>
    <t>4. Inhuur en Uitbesteden</t>
  </si>
  <si>
    <t>5. Vervoer en Emballage</t>
  </si>
  <si>
    <t>6. Aanschaf/Huur Gebouwen Installaties</t>
  </si>
  <si>
    <t>7. Exploitatie, Beheer Gebouwen, Installaties</t>
  </si>
  <si>
    <t>8. Overig</t>
  </si>
  <si>
    <t>TOTAAL</t>
  </si>
  <si>
    <t> 63.778</t>
  </si>
  <si>
    <t>kan nog iets wijzigen maar is niet zichtbaar dus kan mee</t>
  </si>
  <si>
    <r>
      <t xml:space="preserve">2012 </t>
    </r>
    <r>
      <rPr>
        <b/>
        <vertAlign val="superscript"/>
        <sz val="9"/>
        <color indexed="9"/>
        <rFont val="Verdana"/>
        <family val="2"/>
      </rPr>
      <t>1)</t>
    </r>
  </si>
  <si>
    <r>
      <rPr>
        <i/>
        <vertAlign val="superscript"/>
        <sz val="8"/>
        <color indexed="9"/>
        <rFont val="Verdana"/>
        <family val="2"/>
      </rPr>
      <t>1)</t>
    </r>
    <r>
      <rPr>
        <i/>
        <sz val="8"/>
        <color indexed="9"/>
        <rFont val="Verdana"/>
        <family val="2"/>
      </rPr>
      <t xml:space="preserve"> De in het regeerakkoord aangekondigde verschuivingen van onderdelen van ministeries worden in de personele cijfers van 2013 verwerkt.</t>
    </r>
  </si>
  <si>
    <r>
      <rPr>
        <i/>
        <vertAlign val="superscript"/>
        <sz val="8"/>
        <color indexed="9"/>
        <rFont val="Verdana"/>
        <family val="2"/>
      </rPr>
      <t>2)</t>
    </r>
    <r>
      <rPr>
        <i/>
        <sz val="8"/>
        <color indexed="9"/>
        <rFont val="Verdana"/>
        <family val="2"/>
      </rPr>
      <t xml:space="preserve"> De groei van BZK komt door toename van rijksbrede shared service organisaties en 
de overkomst van WBI, RGD, de Huurcommissie (DHC), DGVZ, IND en DT&amp;V bij de departementale herindeling.</t>
    </r>
  </si>
  <si>
    <r>
      <t>3)</t>
    </r>
    <r>
      <rPr>
        <i/>
        <sz val="8"/>
        <color indexed="9"/>
        <rFont val="Verdana"/>
        <family val="2"/>
      </rPr>
      <t xml:space="preserve"> Sinds 2011 als EL&amp;I samen met LNV, eind 2012 wijzigt naam in EZ</t>
    </r>
  </si>
  <si>
    <r>
      <rPr>
        <i/>
        <vertAlign val="superscript"/>
        <sz val="8"/>
        <color indexed="9"/>
        <rFont val="Verdana"/>
        <family val="2"/>
      </rPr>
      <t>4)</t>
    </r>
    <r>
      <rPr>
        <i/>
        <sz val="8"/>
        <color indexed="9"/>
        <rFont val="Verdana"/>
        <family val="2"/>
      </rPr>
      <t xml:space="preserve"> In 2010 is OCW uitgebreid met circa 1400 fte bij DUO Groningen (voormalig Zbo)</t>
    </r>
  </si>
  <si>
    <t>Voor Defensie gaat het om het aantal formatieplaatsen</t>
  </si>
  <si>
    <t>Inclusief politieaspiranten en inclusief Voorziening tot samenwerking Politie Nederland (vtsPN). Ook de cijfers van 2009 t/m 2011 zijn hierop aangepast.</t>
  </si>
  <si>
    <r>
      <t>7</t>
    </r>
    <r>
      <rPr>
        <sz val="10"/>
        <rFont val="Arial"/>
        <family val="2"/>
      </rPr>
      <t xml:space="preserve">  44,9</t>
    </r>
  </si>
  <si>
    <t xml:space="preserve">7 De cijfers van het aantal geregistreerde gesprekken tonen aan dat de norm niet gehaald wordt binnen VWS. 
In de praktijk blijkt dat met 90% van hun medewerkers een FG gevoerd is. Niet alle gesprekken zijn geregistreerd in P-Direkt
</t>
  </si>
  <si>
    <t>8 Geen betrouwbare informatie door Herziening Gerechtelijke Kaart per 1-1-2013
 en nieuwe organisatiestructuren bij de gerechten.</t>
  </si>
  <si>
    <t xml:space="preserve">Gemiddelde bijzondere beloning TMG </t>
  </si>
  <si>
    <t>Bron: Salarisadminstratie</t>
  </si>
  <si>
    <t>Percentage TMG-leden</t>
  </si>
  <si>
    <t>Eenmalige commissies:</t>
  </si>
  <si>
    <t>Adviescommissie Fonds Duurzaam Ondernemen en Voedselzekerheid</t>
  </si>
  <si>
    <t>Adviescommissie Fonds Duurzaam Water</t>
  </si>
  <si>
    <t>Commissie Beuving (onderzoek verwerving civiele dienstvoertuigen)</t>
  </si>
  <si>
    <t xml:space="preserve">Commissie Toekomst binnenvisserij </t>
  </si>
  <si>
    <t>Commissie van wijzen NedCar</t>
  </si>
  <si>
    <t>Wetenschappelijke commissie convenant onbedwelmd ritueel slachten</t>
  </si>
  <si>
    <t>Beheeradviescommissie Oostvaardersplassen</t>
  </si>
  <si>
    <t>Regiekamer van het Programma 'Naar een rijke Waddenzee'</t>
  </si>
  <si>
    <t>Adviescommissie Organisatie en Financiering Pallas</t>
  </si>
  <si>
    <t>Adviescommissie Borgstelling MKB-kredieten</t>
  </si>
  <si>
    <t>Commissie van Toezicht Stichting Diergeneesmiddelenautoriteit</t>
  </si>
  <si>
    <t>Adviescommissie Wind op Zee</t>
  </si>
  <si>
    <t>Green Deal Board</t>
  </si>
  <si>
    <t>Commissie inkomstenbelasting en toeslagen</t>
  </si>
  <si>
    <t>Commissie Schoof</t>
  </si>
  <si>
    <t>Commissie onderzoek financiële problematiek Amarantis</t>
  </si>
  <si>
    <t>Commissie voor kwaliteit, profilering en valorisatie in het hoger onderwijs en onderzoek</t>
  </si>
  <si>
    <t>Evaluatiecommissie Rathenau Instituut</t>
  </si>
  <si>
    <t>Jury excellente scholen in het primair en voortgezet onderwijs</t>
  </si>
  <si>
    <t>Onderzoekscommissie Amarantis</t>
  </si>
  <si>
    <t>Tijdelijke commissie borging Friese taal in de media</t>
  </si>
  <si>
    <t>Commissie UFR (SZW)</t>
  </si>
  <si>
    <t>Commissie Archiefonderzoek handelen Openbaar Ministerie bij seksueel misbruik Rooms katholieke kerk</t>
  </si>
  <si>
    <t>Commissie Aanschaf Vaccins Nieuwe Influenza (H1N1)</t>
  </si>
  <si>
    <t>Commissie evaluatie basistakenpakket jeugdgezondheidszorg</t>
  </si>
  <si>
    <t xml:space="preserve">Commissie Sorgdrager (onderzoek naar IGZ) </t>
  </si>
  <si>
    <t>Landelijke commissie voor de Vergoedingsregeling persoonlijke zorg</t>
  </si>
  <si>
    <t>Eenmalige Kaderwet adviescolleges:</t>
  </si>
  <si>
    <t>Commissie structuur Nederlandse banken</t>
  </si>
  <si>
    <t>Reviewboard aanvalsprogramma informatievoorziening politie</t>
  </si>
  <si>
    <t xml:space="preserve">Tabel: Gebruiksvergoeding </t>
  </si>
  <si>
    <t>Gebruiksvergoeding</t>
  </si>
  <si>
    <t>€1,174 miljard</t>
  </si>
  <si>
    <t>€1,163 miljard</t>
  </si>
  <si>
    <t>€1,181 miljard</t>
  </si>
  <si>
    <t>€1,196 miljard</t>
  </si>
  <si>
    <t>Bron: jaarverslag Rgd</t>
  </si>
  <si>
    <t>Jaar</t>
  </si>
  <si>
    <t>Aantal aanbestedingen</t>
  </si>
  <si>
    <t>De lage score bij V&amp;J hangt samen met opstartproblematiek bij de (gefaseerde) uitrol van het nieuwe financiële systeem (Leonardo). Afgelopen jaar zijn verschillende VenJ sectoren gedurende het jaar overgestapt. Bij die sectoren is een dip in het betaalgedrag vastgesteld in de periode direct na de uitrol van het nieuwe systeem. In de maanden na implementatie ontstaat een stijgende lijn ten aanzien van het betaalgedrag. Op basis hiervan wordt verwacht dat VenJ eind 2013 aan de norm van 90% zal voldoen.</t>
  </si>
  <si>
    <t>Rijksbrede infra</t>
  </si>
  <si>
    <t>Tabel 1. Aansluiting kernministeries op de rijksbrede infrastructuur</t>
  </si>
  <si>
    <t>DEF</t>
  </si>
  <si>
    <t>FIN</t>
  </si>
  <si>
    <t>P-Direkt</t>
  </si>
  <si>
    <t>x</t>
  </si>
  <si>
    <t>2014[1]</t>
  </si>
  <si>
    <t>O</t>
  </si>
  <si>
    <t>EC O&amp;P[2]</t>
  </si>
  <si>
    <t>SSC-ICT</t>
  </si>
  <si>
    <t xml:space="preserve">2014[3] </t>
  </si>
  <si>
    <t xml:space="preserve">O[4] </t>
  </si>
  <si>
    <t>2013[5]</t>
  </si>
  <si>
    <r>
      <t>O</t>
    </r>
    <r>
      <rPr>
        <vertAlign val="superscript"/>
        <sz val="8"/>
        <rFont val="Verdana"/>
        <family val="2"/>
      </rPr>
      <t>4</t>
    </r>
    <r>
      <rPr>
        <sz val="8"/>
        <rFont val="Verdana"/>
        <family val="2"/>
      </rPr>
      <t xml:space="preserve"> </t>
    </r>
  </si>
  <si>
    <t>FMHaaglanden</t>
  </si>
  <si>
    <t>IUC’s [6]</t>
  </si>
  <si>
    <t>3W[7]</t>
  </si>
  <si>
    <t>o</t>
  </si>
  <si>
    <t>X = aangesloten</t>
  </si>
  <si>
    <t>O= gedeeltelijk aangesloten</t>
  </si>
  <si>
    <t>Jaartal voorziene aansluiting</t>
  </si>
  <si>
    <t>[1] Bespreking met BZ voor aansluiting per 2014 loopt</t>
  </si>
  <si>
    <t>[2] alle departementen zijn aangesloten (behoudens Def), wel wordt gewerkt aan uitbreiding van de dienstverlening.</t>
  </si>
  <si>
    <t>[3] AZ, BZ en VenJ zijn bezig hun aansluiting bij  SSC-ICT vorm te geven (via GDI). Formele aansluiting SSC-ICT (verwacht) in 2014. In 2013 wordt gestart met de samenwerking met GDI.</t>
  </si>
  <si>
    <t>[4] Def en OCW nemen geen diensten af, maar werken wel conform de standaard van de Digitale Werkomgeving Rijk</t>
  </si>
  <si>
    <t>[5] Het Agentschap van FIN zal een deel van de diensten van SSC-ICT afnemen.</t>
  </si>
  <si>
    <t>[6] De inrichting van de inkoopuitvoeringscentra (IUC’s) is gestart in 2012 en wordt naar verwachting eind 2013 afgerond. Per 1 januari 2012 is het eerste inkoopuitvoeringcentrum (Haagse Inkoop Samenwerking) gestart.</t>
  </si>
  <si>
    <t>[7] De shared service organisatie voor internationale ondersteuning 3W bij het ministerie van BZ is in oprichting</t>
  </si>
  <si>
    <t>O= (nog) niet aangesloten</t>
  </si>
  <si>
    <t>geen vz</t>
  </si>
  <si>
    <t>Review Board Aanvalsprogramma Informatievoorziening Politie
Gegevens kwamen niet tijdig beschikbaar.</t>
  </si>
  <si>
    <t>Evaluatiecommissie Wet veiligheidsregio’s en het stelsel van rampenbestrijding en crisisbeheersing
Gegevens kwamen niet tijdig beschikbaar.</t>
  </si>
  <si>
    <t xml:space="preserve"> </t>
  </si>
  <si>
    <t>Mevr M Demmers</t>
  </si>
  <si>
    <t>Mevr. Ir. M Demmers</t>
  </si>
  <si>
    <t>Dhr L.J.P.M. Frissen</t>
  </si>
  <si>
    <t>Daalmeijer</t>
  </si>
  <si>
    <t>Tuhuteru</t>
  </si>
  <si>
    <t>Rooijakkers</t>
  </si>
  <si>
    <t>Nevejan</t>
  </si>
  <si>
    <t>Meijer de</t>
  </si>
  <si>
    <t>Daamen</t>
  </si>
  <si>
    <t>Weggeman</t>
  </si>
  <si>
    <t>Boomkens</t>
  </si>
  <si>
    <t>9,212,58</t>
  </si>
  <si>
    <t>Financiële voortgang Compacte Rijksdienst</t>
  </si>
  <si>
    <t xml:space="preserve">project </t>
  </si>
  <si>
    <t xml:space="preserve">business case </t>
  </si>
  <si>
    <t>herberekende raming</t>
  </si>
  <si>
    <t>oorspronkelijke raming</t>
  </si>
  <si>
    <t>Eén administratieve werkgever rijk</t>
  </si>
  <si>
    <t> 10</t>
  </si>
  <si>
    <t>Bundeling P&amp;O dienstverlening</t>
  </si>
  <si>
    <t>Rijkshuisvesting</t>
  </si>
  <si>
    <t>ICT-infrastructuur</t>
  </si>
  <si>
    <t>50-100</t>
  </si>
  <si>
    <t>5 &amp; 8</t>
  </si>
  <si>
    <t xml:space="preserve">Inkoop </t>
  </si>
  <si>
    <t>180[1]</t>
  </si>
  <si>
    <t>Eén facilitair dienstverlener Den Haag</t>
  </si>
  <si>
    <t>Eén ICT-dienstverlener Haagse kern</t>
  </si>
  <si>
    <t>Eén dienstverlener internationale functie</t>
  </si>
  <si>
    <t>Rijksincasso</t>
  </si>
  <si>
    <t>13[2]</t>
  </si>
  <si>
    <t>Backoffice subsidies</t>
  </si>
  <si>
    <t>Inkomensondersteuning burgers</t>
  </si>
  <si>
    <t xml:space="preserve">Vastgoed </t>
  </si>
  <si>
    <t>70-115</t>
  </si>
  <si>
    <t>Toezicht fysieke veiligheid</t>
  </si>
  <si>
    <t>PM</t>
  </si>
  <si>
    <t>Toezichthouders niet-financiële markten</t>
  </si>
  <si>
    <t>Minder arbeidsintensieve beleidsuitvoering</t>
  </si>
  <si>
    <t>Subsidies instellingen</t>
  </si>
  <si>
    <t xml:space="preserve">totaal </t>
  </si>
  <si>
    <t>234-284</t>
  </si>
  <si>
    <t>423-468</t>
  </si>
  <si>
    <t>[1]</t>
  </si>
  <si>
    <t xml:space="preserve">  Dit bedrag is gebaseerd op een inschatting van een expertpanel vanwege de inherente beperkingen van het toepassen van een businesscase-aanpak op inkoopresultaten. Deze schatting wordt nog herijkt.</t>
  </si>
  <si>
    <t>[2] Het kabinet heeft in juli 2012 besloten de scope van het project Clustering Rijksincasso vooralsnog te beperken tot de clustering van alleen het deurwaarderstraject van vijf rijksuitvoeringsorganisaties. Het kabinet besluit voor het zomerreces 2013 over de implementatie daarvan.</t>
  </si>
  <si>
    <t>separaat verstuurd</t>
  </si>
  <si>
    <t>energieverbruik</t>
  </si>
  <si>
    <t>TJ</t>
  </si>
  <si>
    <t>elektriciteitsverbruik</t>
  </si>
  <si>
    <t>= totaalverbruik</t>
  </si>
  <si>
    <t>gasverbruik</t>
  </si>
  <si>
    <t>Streven</t>
  </si>
  <si>
    <t>percentage</t>
  </si>
  <si>
    <t>% energieverbruik</t>
  </si>
  <si>
    <t>% elektriciteitsverbruik</t>
  </si>
  <si>
    <t>% gasverbruik</t>
  </si>
  <si>
    <t>m2</t>
  </si>
  <si>
    <t>energieverbruik p. BVO</t>
  </si>
  <si>
    <r>
      <t>MJ/m</t>
    </r>
    <r>
      <rPr>
        <sz val="11"/>
        <color theme="1"/>
        <rFont val="Calibri"/>
        <family val="2"/>
      </rPr>
      <t>²</t>
    </r>
  </si>
  <si>
    <t>MJ/m²</t>
  </si>
  <si>
    <t>= per m2</t>
  </si>
  <si>
    <t>Streven p. BVO</t>
  </si>
  <si>
    <t>Zakelijk verkeer</t>
  </si>
  <si>
    <t>Woon-werkverkeer</t>
  </si>
  <si>
    <t>Bedrijfsafval</t>
  </si>
  <si>
    <t>Brandstoffen</t>
  </si>
  <si>
    <t>Elektriciteit</t>
  </si>
  <si>
    <t>totaal</t>
  </si>
  <si>
    <t>Achternaam lid</t>
  </si>
  <si>
    <t>Genugten</t>
  </si>
  <si>
    <t>Gupta</t>
  </si>
  <si>
    <t>Korthals Altes</t>
  </si>
  <si>
    <t>Plooij-van Gorsel</t>
  </si>
  <si>
    <t>Ruijter</t>
  </si>
  <si>
    <t>Sie Dhian Ho</t>
  </si>
  <si>
    <t>Staden</t>
  </si>
  <si>
    <t>Urlings</t>
  </si>
  <si>
    <t>Verrijn Stuart</t>
  </si>
  <si>
    <t>Voorhoeve</t>
  </si>
  <si>
    <t>Beukenhorst</t>
  </si>
  <si>
    <t>Boer</t>
  </si>
  <si>
    <t>Bos</t>
  </si>
  <si>
    <t>Ibili</t>
  </si>
  <si>
    <t>Joppe</t>
  </si>
  <si>
    <t>Laforce e/v Koppenol</t>
  </si>
  <si>
    <t>Onzenoort</t>
  </si>
  <si>
    <t>Polak</t>
  </si>
  <si>
    <t>Rutten</t>
  </si>
  <si>
    <t>Schaafsma</t>
  </si>
  <si>
    <t>Strikwerda</t>
  </si>
  <si>
    <t>Vlas</t>
  </si>
  <si>
    <t>Arts</t>
  </si>
  <si>
    <t>Brolmann</t>
  </si>
  <si>
    <t>Brus</t>
  </si>
  <si>
    <t>Gill</t>
  </si>
  <si>
    <t>Herik</t>
  </si>
  <si>
    <t>Jaegers</t>
  </si>
  <si>
    <t>Kamminga</t>
  </si>
  <si>
    <t>Lammers</t>
  </si>
  <si>
    <t>Oude Elferink</t>
  </si>
  <si>
    <t>Werner</t>
  </si>
  <si>
    <t>Wessel</t>
  </si>
  <si>
    <t>Dales</t>
  </si>
  <si>
    <t>Frissen</t>
  </si>
  <si>
    <t>Lange</t>
  </si>
  <si>
    <t>Leyenaar</t>
  </si>
  <si>
    <t>Möhring</t>
  </si>
  <si>
    <t>Overkleeft-Verburg</t>
  </si>
  <si>
    <t>Rambaran Mishre</t>
  </si>
  <si>
    <t>Wallage</t>
  </si>
  <si>
    <t>Blokdijk</t>
  </si>
  <si>
    <t>Kummeling</t>
  </si>
  <si>
    <t>Schutte</t>
  </si>
  <si>
    <t>Stoker</t>
  </si>
  <si>
    <t>te Veldhuis</t>
  </si>
  <si>
    <t>van Dijk</t>
  </si>
  <si>
    <t>Allers</t>
  </si>
  <si>
    <t>Engering-Aarts</t>
  </si>
  <si>
    <t>Hol</t>
  </si>
  <si>
    <t>van Haersma Buma</t>
  </si>
  <si>
    <t>van Rijnbach-de Groot</t>
  </si>
  <si>
    <t>Hoekstra</t>
  </si>
  <si>
    <t>Hoogduin</t>
  </si>
  <si>
    <t>van der Schaar</t>
  </si>
  <si>
    <t>de Wit</t>
  </si>
  <si>
    <t>Herder</t>
  </si>
  <si>
    <t>Hogendoorn</t>
  </si>
  <si>
    <t>Leegwater</t>
  </si>
  <si>
    <t>Mijnheer</t>
  </si>
  <si>
    <t>Regtien</t>
  </si>
  <si>
    <t>Spronck</t>
  </si>
  <si>
    <t>Urbach</t>
  </si>
  <si>
    <t>Brouwer</t>
  </si>
  <si>
    <t>Chatrou</t>
  </si>
  <si>
    <t>de Koning</t>
  </si>
  <si>
    <t>Griede</t>
  </si>
  <si>
    <t>Loehr</t>
  </si>
  <si>
    <t>Nijman</t>
  </si>
  <si>
    <t>van der Horst</t>
  </si>
  <si>
    <t>van der Maesen</t>
  </si>
  <si>
    <t>Helder</t>
  </si>
  <si>
    <t>ten Hoopen</t>
  </si>
  <si>
    <t>van Troostwijk</t>
  </si>
  <si>
    <t>Baarsma</t>
  </si>
  <si>
    <t>Biesheuvel</t>
  </si>
  <si>
    <t>Boot</t>
  </si>
  <si>
    <t>van den Brink</t>
  </si>
  <si>
    <t>Combée</t>
  </si>
  <si>
    <t>Eijffinger</t>
  </si>
  <si>
    <t>van den Goorbergh</t>
  </si>
  <si>
    <t>Harmsen</t>
  </si>
  <si>
    <t>Meijs</t>
  </si>
  <si>
    <t>Scheltema</t>
  </si>
  <si>
    <t>Schoenmaker</t>
  </si>
  <si>
    <t>Wijffels</t>
  </si>
  <si>
    <t>van Wijnbergen</t>
  </si>
  <si>
    <t>Demmers</t>
  </si>
  <si>
    <t>van der Hagen</t>
  </si>
  <si>
    <t>van der Linde</t>
  </si>
  <si>
    <t>Wiechers</t>
  </si>
  <si>
    <t>Gerritzen</t>
  </si>
  <si>
    <t>Kerstens</t>
  </si>
  <si>
    <t>Pasman</t>
  </si>
  <si>
    <t>Pietersen</t>
  </si>
  <si>
    <t>Torn</t>
  </si>
  <si>
    <t>Vrijling</t>
  </si>
  <si>
    <t>Wal</t>
  </si>
  <si>
    <t>Zwaard</t>
  </si>
  <si>
    <t>deGraeff</t>
  </si>
  <si>
    <t>Dykstra</t>
  </si>
  <si>
    <t>Hooijmeijer</t>
  </si>
  <si>
    <t>Jansen</t>
  </si>
  <si>
    <t>Koeman</t>
  </si>
  <si>
    <t>Lier Lels</t>
  </si>
  <si>
    <t>Meester</t>
  </si>
  <si>
    <t>Meijdam</t>
  </si>
  <si>
    <t>Roobeek</t>
  </si>
  <si>
    <t>Ruijgh van de Ploeg</t>
  </si>
  <si>
    <t>van Ardenne van der Hoeven</t>
  </si>
  <si>
    <t>Vanstiphout</t>
  </si>
  <si>
    <t>Verdaas</t>
  </si>
  <si>
    <t>Verkoelen</t>
  </si>
  <si>
    <t>Hey</t>
  </si>
  <si>
    <t>van Buren</t>
  </si>
  <si>
    <t>van den Berg</t>
  </si>
  <si>
    <t>van Driessen</t>
  </si>
  <si>
    <t>van Hall</t>
  </si>
  <si>
    <t>van Ravels</t>
  </si>
  <si>
    <t>vn Rijswick</t>
  </si>
  <si>
    <t>Blank</t>
  </si>
  <si>
    <t>Bodewes</t>
  </si>
  <si>
    <t>Halvers</t>
  </si>
  <si>
    <t>Hooymans</t>
  </si>
  <si>
    <t>Klasen</t>
  </si>
  <si>
    <t>Meijer</t>
  </si>
  <si>
    <t>Morley</t>
  </si>
  <si>
    <t>Peels</t>
  </si>
  <si>
    <t>Schuurmans</t>
  </si>
  <si>
    <t>Soete</t>
  </si>
  <si>
    <t>van Lier Les</t>
  </si>
  <si>
    <t>Borghans</t>
  </si>
  <si>
    <t>de Jonge                       *</t>
  </si>
  <si>
    <t>Kamphuis                      *</t>
  </si>
  <si>
    <t>Lambrechts</t>
  </si>
  <si>
    <t>Meijer                             *</t>
  </si>
  <si>
    <t>Schuur</t>
  </si>
  <si>
    <t>ten Dam                         *</t>
  </si>
  <si>
    <t>van der Duyn Schouten</t>
  </si>
  <si>
    <t>Waslander</t>
  </si>
  <si>
    <t>Zoontjes                        *</t>
  </si>
  <si>
    <t>Bronneman</t>
  </si>
  <si>
    <t>Gispen</t>
  </si>
  <si>
    <t>Peschar</t>
  </si>
  <si>
    <t>van Berckelaer-Onnes</t>
  </si>
  <si>
    <t>van Yperen</t>
  </si>
  <si>
    <t>de Kluiver</t>
  </si>
  <si>
    <t>den Boogert</t>
  </si>
  <si>
    <t>Eeftink</t>
  </si>
  <si>
    <t>Essers</t>
  </si>
  <si>
    <t>Hammerstein</t>
  </si>
  <si>
    <t>Kroeze</t>
  </si>
  <si>
    <t>van Solinge</t>
  </si>
  <si>
    <t>Zaman</t>
  </si>
  <si>
    <t>de Cock Buning</t>
  </si>
  <si>
    <t>Drijber</t>
  </si>
  <si>
    <t>Hugenholtz</t>
  </si>
  <si>
    <t>Numann</t>
  </si>
  <si>
    <t>Prins</t>
  </si>
  <si>
    <t>Quaedvlieg</t>
  </si>
  <si>
    <t>Senftleben</t>
  </si>
  <si>
    <t>van Lingen</t>
  </si>
  <si>
    <t>Boonekamp</t>
  </si>
  <si>
    <t>de Bock</t>
  </si>
  <si>
    <t>de Groot</t>
  </si>
  <si>
    <t>Fikkers</t>
  </si>
  <si>
    <t>Heemskerk</t>
  </si>
  <si>
    <t>Klaassen</t>
  </si>
  <si>
    <t>Rueb</t>
  </si>
  <si>
    <t>van Geuns</t>
  </si>
  <si>
    <t>Wesseling-van Gent</t>
  </si>
  <si>
    <t>Ynzonides</t>
  </si>
  <si>
    <t>Battjes</t>
  </si>
  <si>
    <t>Beuving</t>
  </si>
  <si>
    <t>Bijleveld</t>
  </si>
  <si>
    <t>Boeles</t>
  </si>
  <si>
    <t>Claessens</t>
  </si>
  <si>
    <t>deLange</t>
  </si>
  <si>
    <t>Glaser</t>
  </si>
  <si>
    <t>Menendez</t>
  </si>
  <si>
    <t>Shadid</t>
  </si>
  <si>
    <t>Sondaal</t>
  </si>
  <si>
    <t>van Dooijeweert</t>
  </si>
  <si>
    <t>Aleman</t>
  </si>
  <si>
    <t>Assendelft</t>
  </si>
  <si>
    <t>Bindels</t>
  </si>
  <si>
    <t>Blijham</t>
  </si>
  <si>
    <t>Bongers</t>
  </si>
  <si>
    <t>Boogaard</t>
  </si>
  <si>
    <t>Boomsma</t>
  </si>
  <si>
    <t>Bosch</t>
  </si>
  <si>
    <t>Bossuyt</t>
  </si>
  <si>
    <t>Brunekreef</t>
  </si>
  <si>
    <t>Burdorf</t>
  </si>
  <si>
    <t>Claassen</t>
  </si>
  <si>
    <t>Daha</t>
  </si>
  <si>
    <t>de Beaufort</t>
  </si>
  <si>
    <t>de Jongste</t>
  </si>
  <si>
    <t>Dute</t>
  </si>
  <si>
    <t>Geleijns</t>
  </si>
  <si>
    <t>Geraedts</t>
  </si>
  <si>
    <t>Gevers</t>
  </si>
  <si>
    <t>Gool</t>
  </si>
  <si>
    <t>Gouma</t>
  </si>
  <si>
    <t>Groenewegen</t>
  </si>
  <si>
    <t>Groot</t>
  </si>
  <si>
    <t>Gruijl</t>
  </si>
  <si>
    <t>Gunning</t>
  </si>
  <si>
    <t>Gussekloo</t>
  </si>
  <si>
    <t>Hazes</t>
  </si>
  <si>
    <t>Heederik</t>
  </si>
  <si>
    <t>Heimans</t>
  </si>
  <si>
    <t>Hendriks</t>
  </si>
  <si>
    <t>Hoes</t>
  </si>
  <si>
    <t>Hofstraat</t>
  </si>
  <si>
    <t>Hollander</t>
  </si>
  <si>
    <t>Hunink</t>
  </si>
  <si>
    <t>Iestra</t>
  </si>
  <si>
    <t>Janssens</t>
  </si>
  <si>
    <t>Jochemsen</t>
  </si>
  <si>
    <t>Kahn</t>
  </si>
  <si>
    <t>Kievit</t>
  </si>
  <si>
    <t>Knoers</t>
  </si>
  <si>
    <t>Kok</t>
  </si>
  <si>
    <t>Kromhout</t>
  </si>
  <si>
    <t>Kuijpers</t>
  </si>
  <si>
    <t>Kuipers</t>
  </si>
  <si>
    <t>Lamberts</t>
  </si>
  <si>
    <t>Legemaate</t>
  </si>
  <si>
    <t>Lindhout</t>
  </si>
  <si>
    <t>Loveren</t>
  </si>
  <si>
    <t>Mackenbach</t>
  </si>
  <si>
    <t>Martens</t>
  </si>
  <si>
    <t>Meulenbelt</t>
  </si>
  <si>
    <t>Mulder</t>
  </si>
  <si>
    <t>Mullenders</t>
  </si>
  <si>
    <t>Nijhuis</t>
  </si>
  <si>
    <t>Nivard</t>
  </si>
  <si>
    <t>Norren</t>
  </si>
  <si>
    <t>Obertop</t>
  </si>
  <si>
    <t>Osterhaus</t>
  </si>
  <si>
    <t>Pal</t>
  </si>
  <si>
    <t>Passchier</t>
  </si>
  <si>
    <t>Piersma</t>
  </si>
  <si>
    <t>Ploem</t>
  </si>
  <si>
    <t>Postma</t>
  </si>
  <si>
    <t>Reijneveld</t>
  </si>
  <si>
    <t>Riele</t>
  </si>
  <si>
    <t>Rietjens</t>
  </si>
  <si>
    <t>Roeleveld</t>
  </si>
  <si>
    <t>Ruitenberg</t>
  </si>
  <si>
    <t>Russel</t>
  </si>
  <si>
    <t>Sanders</t>
  </si>
  <si>
    <t>Savelkoul</t>
  </si>
  <si>
    <t>Schermer</t>
  </si>
  <si>
    <t>Severens</t>
  </si>
  <si>
    <t>Smets</t>
  </si>
  <si>
    <t>Smid</t>
  </si>
  <si>
    <t>Smit</t>
  </si>
  <si>
    <t>Smits</t>
  </si>
  <si>
    <t>Speckens</t>
  </si>
  <si>
    <t>Stegeman</t>
  </si>
  <si>
    <t>Stricker</t>
  </si>
  <si>
    <t>Stronks</t>
  </si>
  <si>
    <t>Swaen</t>
  </si>
  <si>
    <t>Swierstra</t>
  </si>
  <si>
    <t>Ten Kate</t>
  </si>
  <si>
    <t>Timmermans</t>
  </si>
  <si>
    <t>Trappenburg</t>
  </si>
  <si>
    <t>van Delden</t>
  </si>
  <si>
    <t>van Der Meer</t>
  </si>
  <si>
    <t>van der Wall</t>
  </si>
  <si>
    <t>van Dissel</t>
  </si>
  <si>
    <t>Van Eden</t>
  </si>
  <si>
    <t>van Ommen</t>
  </si>
  <si>
    <t>van Rhoon</t>
  </si>
  <si>
    <t>Van 't Veer</t>
  </si>
  <si>
    <t>van Zoelen</t>
  </si>
  <si>
    <t>Velink &amp; de Die Advocaten</t>
  </si>
  <si>
    <t>Verbeek</t>
  </si>
  <si>
    <t>Verkerk</t>
  </si>
  <si>
    <t>Verloove-Vanhorick</t>
  </si>
  <si>
    <t>Verschaeve</t>
  </si>
  <si>
    <t>Verweij</t>
  </si>
  <si>
    <t>Visser</t>
  </si>
  <si>
    <t>Waalkens-Berendsen</t>
  </si>
  <si>
    <t>Wadman</t>
  </si>
  <si>
    <t>Weerdt</t>
  </si>
  <si>
    <t>Wert</t>
  </si>
  <si>
    <t>Westendorp</t>
  </si>
  <si>
    <t>Weterings</t>
  </si>
  <si>
    <t>Wevers</t>
  </si>
  <si>
    <t>Woudenberg</t>
  </si>
  <si>
    <t>Woutersen</t>
  </si>
  <si>
    <t>Zaayer</t>
  </si>
  <si>
    <t>Zijlstra</t>
  </si>
  <si>
    <t>Zwamborn</t>
  </si>
  <si>
    <t>Harchaoui</t>
  </si>
  <si>
    <t>Manshanden</t>
  </si>
  <si>
    <t>San</t>
  </si>
  <si>
    <t>Winter</t>
  </si>
  <si>
    <t>Blerck-Woerdman</t>
  </si>
  <si>
    <t>Bosma</t>
  </si>
  <si>
    <t>Braat</t>
  </si>
  <si>
    <t>Carter</t>
  </si>
  <si>
    <t>Meijerink               *</t>
  </si>
  <si>
    <t>Sint</t>
  </si>
  <si>
    <t>Willems</t>
  </si>
  <si>
    <t>Leden werkzaam in meerdere adviescolleges</t>
  </si>
</sst>
</file>

<file path=xl/styles.xml><?xml version="1.0" encoding="utf-8"?>
<styleSheet xmlns="http://schemas.openxmlformats.org/spreadsheetml/2006/main">
  <numFmts count="8">
    <numFmt numFmtId="164" formatCode="_-* #,##0.00_-;_-* #,##0.00\-;_-* &quot;-&quot;??_-;_-@_-"/>
    <numFmt numFmtId="165" formatCode="_-* #,##0_-;_-* #,##0\-;_-* &quot;-&quot;??_-;_-@_-"/>
    <numFmt numFmtId="166" formatCode="0.0%"/>
    <numFmt numFmtId="167" formatCode="0.0"/>
    <numFmt numFmtId="168" formatCode="_-* #,##0.0_-;_-* #,##0.0\-;_-* &quot;-&quot;??_-;_-@_-"/>
    <numFmt numFmtId="169" formatCode="0_ ;\-0\ "/>
    <numFmt numFmtId="170" formatCode="&quot;€&quot;\ #,##0"/>
    <numFmt numFmtId="171" formatCode="#,##0.0"/>
  </numFmts>
  <fonts count="58">
    <font>
      <sz val="10"/>
      <name val="Arial"/>
      <family val="2"/>
    </font>
    <font>
      <sz val="11"/>
      <color theme="1"/>
      <name val="Calibri"/>
      <family val="2"/>
      <scheme val="minor"/>
    </font>
    <font>
      <b/>
      <sz val="10"/>
      <name val="Arial"/>
      <family val="2"/>
    </font>
    <font>
      <b/>
      <sz val="10"/>
      <color indexed="16"/>
      <name val="Arial"/>
      <family val="2"/>
    </font>
    <font>
      <b/>
      <sz val="9"/>
      <color indexed="16"/>
      <name val="Arial"/>
      <family val="2"/>
    </font>
    <font>
      <sz val="10"/>
      <color indexed="16"/>
      <name val="Arial"/>
      <family val="2"/>
    </font>
    <font>
      <sz val="9"/>
      <name val="Arial"/>
      <family val="2"/>
    </font>
    <font>
      <b/>
      <sz val="9"/>
      <name val="Arial"/>
      <family val="2"/>
    </font>
    <font>
      <sz val="10"/>
      <name val="Arial"/>
      <family val="2"/>
    </font>
    <font>
      <b/>
      <i/>
      <sz val="9"/>
      <name val="Verdana"/>
      <family val="2"/>
    </font>
    <font>
      <b/>
      <i/>
      <sz val="9"/>
      <color indexed="9"/>
      <name val="Verdana"/>
      <family val="2"/>
    </font>
    <font>
      <sz val="9"/>
      <name val="Verdana"/>
      <family val="2"/>
    </font>
    <font>
      <i/>
      <sz val="9"/>
      <color indexed="9"/>
      <name val="Verdana"/>
      <family val="2"/>
    </font>
    <font>
      <b/>
      <sz val="10"/>
      <name val="Verdana"/>
      <family val="2"/>
    </font>
    <font>
      <sz val="10"/>
      <color indexed="9"/>
      <name val="Arial"/>
      <family val="2"/>
    </font>
    <font>
      <sz val="10"/>
      <color rgb="FF000000"/>
      <name val="Verdana"/>
      <family val="2"/>
    </font>
    <font>
      <b/>
      <sz val="9"/>
      <color indexed="9"/>
      <name val="Verdana"/>
      <family val="2"/>
    </font>
    <font>
      <b/>
      <sz val="9"/>
      <name val="Verdana"/>
      <family val="2"/>
    </font>
    <font>
      <b/>
      <vertAlign val="superscript"/>
      <sz val="9"/>
      <name val="Verdana"/>
      <family val="2"/>
    </font>
    <font>
      <i/>
      <sz val="8"/>
      <color indexed="9"/>
      <name val="Verdana"/>
      <family val="2"/>
    </font>
    <font>
      <sz val="9"/>
      <color rgb="FF000000"/>
      <name val="Verdana"/>
      <family val="2"/>
    </font>
    <font>
      <sz val="8"/>
      <name val="Verdana"/>
      <family val="2"/>
    </font>
    <font>
      <sz val="10"/>
      <name val="Verdana"/>
      <family val="2"/>
    </font>
    <font>
      <vertAlign val="superscript"/>
      <sz val="9"/>
      <name val="Verdana"/>
      <family val="2"/>
    </font>
    <font>
      <i/>
      <vertAlign val="superscript"/>
      <sz val="9"/>
      <color indexed="9"/>
      <name val="Verdana"/>
      <family val="2"/>
    </font>
    <font>
      <sz val="12"/>
      <name val="Garamond"/>
      <family val="1"/>
    </font>
    <font>
      <b/>
      <i/>
      <sz val="8"/>
      <name val="Arial"/>
      <family val="2"/>
    </font>
    <font>
      <b/>
      <sz val="10"/>
      <color indexed="9"/>
      <name val="Arial"/>
      <family val="2"/>
    </font>
    <font>
      <b/>
      <vertAlign val="superscript"/>
      <sz val="10"/>
      <color indexed="9"/>
      <name val="Arial"/>
      <family val="2"/>
    </font>
    <font>
      <i/>
      <vertAlign val="superscript"/>
      <sz val="8"/>
      <color indexed="9"/>
      <name val="Arial"/>
      <family val="2"/>
    </font>
    <font>
      <i/>
      <sz val="8"/>
      <color indexed="9"/>
      <name val="Arial"/>
      <family val="2"/>
    </font>
    <font>
      <b/>
      <i/>
      <sz val="10"/>
      <name val="Arial"/>
      <family val="2"/>
    </font>
    <font>
      <sz val="8"/>
      <color indexed="9"/>
      <name val="Arial"/>
      <family val="2"/>
    </font>
    <font>
      <b/>
      <sz val="8"/>
      <color indexed="9"/>
      <name val="Arial"/>
      <family val="2"/>
    </font>
    <font>
      <vertAlign val="superscript"/>
      <sz val="10"/>
      <name val="Arial"/>
      <family val="2"/>
    </font>
    <font>
      <b/>
      <sz val="10"/>
      <color indexed="8"/>
      <name val="Arial"/>
      <family val="2"/>
    </font>
    <font>
      <sz val="10"/>
      <color indexed="8"/>
      <name val="Arial"/>
      <family val="2"/>
    </font>
    <font>
      <b/>
      <sz val="10"/>
      <color theme="0"/>
      <name val="Arial"/>
      <family val="2"/>
    </font>
    <font>
      <sz val="8"/>
      <name val="Arial"/>
      <family val="2"/>
    </font>
    <font>
      <b/>
      <sz val="11"/>
      <color theme="0"/>
      <name val="Calibri"/>
      <family val="2"/>
      <scheme val="minor"/>
    </font>
    <font>
      <sz val="10"/>
      <color theme="1"/>
      <name val="Calibri"/>
      <family val="2"/>
      <scheme val="minor"/>
    </font>
    <font>
      <b/>
      <sz val="10"/>
      <color theme="1"/>
      <name val="Calibri"/>
      <family val="2"/>
      <scheme val="minor"/>
    </font>
    <font>
      <b/>
      <vertAlign val="superscript"/>
      <sz val="9"/>
      <color indexed="9"/>
      <name val="Verdana"/>
      <family val="2"/>
    </font>
    <font>
      <i/>
      <vertAlign val="superscript"/>
      <sz val="8"/>
      <color indexed="9"/>
      <name val="Verdana"/>
      <family val="2"/>
    </font>
    <font>
      <b/>
      <sz val="10"/>
      <color indexed="8"/>
      <name val="MS Sans Serif"/>
      <family val="2"/>
    </font>
    <font>
      <b/>
      <sz val="9"/>
      <color theme="1"/>
      <name val="Verdana"/>
      <family val="2"/>
    </font>
    <font>
      <sz val="9"/>
      <color theme="1"/>
      <name val="Verdana"/>
      <family val="2"/>
    </font>
    <font>
      <b/>
      <sz val="9"/>
      <color rgb="FF000000"/>
      <name val="Verdana"/>
      <family val="2"/>
    </font>
    <font>
      <i/>
      <sz val="9"/>
      <color rgb="FF000000"/>
      <name val="Verdana"/>
      <family val="2"/>
    </font>
    <font>
      <i/>
      <sz val="10"/>
      <name val="Verdana"/>
      <family val="2"/>
    </font>
    <font>
      <b/>
      <sz val="8"/>
      <name val="Verdana"/>
      <family val="2"/>
    </font>
    <font>
      <vertAlign val="superscript"/>
      <sz val="8"/>
      <name val="Verdana"/>
      <family val="2"/>
    </font>
    <font>
      <i/>
      <sz val="6.5"/>
      <name val="Verdana"/>
      <family val="2"/>
    </font>
    <font>
      <b/>
      <i/>
      <vertAlign val="superscript"/>
      <sz val="6.5"/>
      <name val="Verdana"/>
      <family val="2"/>
    </font>
    <font>
      <u/>
      <sz val="10"/>
      <color theme="10"/>
      <name val="Arial"/>
      <family val="2"/>
    </font>
    <font>
      <b/>
      <i/>
      <sz val="10"/>
      <name val="Verdana"/>
      <family val="2"/>
    </font>
    <font>
      <sz val="11"/>
      <color theme="1"/>
      <name val="Calibri"/>
      <family val="2"/>
    </font>
    <font>
      <sz val="10"/>
      <name val="Arial"/>
    </font>
  </fonts>
  <fills count="2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22"/>
        <bgColor indexed="64"/>
      </patternFill>
    </fill>
    <fill>
      <patternFill patternType="solid">
        <fgColor rgb="FF336600"/>
        <bgColor indexed="64"/>
      </patternFill>
    </fill>
    <fill>
      <patternFill patternType="solid">
        <fgColor rgb="FFCCCCCC"/>
        <bgColor indexed="64"/>
      </patternFill>
    </fill>
    <fill>
      <patternFill patternType="solid">
        <fgColor rgb="FFF3F3F3"/>
        <bgColor indexed="64"/>
      </patternFill>
    </fill>
    <fill>
      <patternFill patternType="solid">
        <fgColor indexed="25"/>
        <bgColor indexed="64"/>
      </patternFill>
    </fill>
    <fill>
      <patternFill patternType="solid">
        <fgColor rgb="FF99CCFF"/>
        <bgColor indexed="64"/>
      </patternFill>
    </fill>
    <fill>
      <patternFill patternType="solid">
        <fgColor rgb="FF00B050"/>
        <bgColor indexed="64"/>
      </patternFill>
    </fill>
    <fill>
      <patternFill patternType="solid">
        <fgColor theme="0" tint="-0.249977111117893"/>
        <bgColor indexed="64"/>
      </patternFill>
    </fill>
    <fill>
      <patternFill patternType="solid">
        <fgColor rgb="FFF2F2F2"/>
        <bgColor indexed="64"/>
      </patternFill>
    </fill>
    <fill>
      <patternFill patternType="solid">
        <fgColor rgb="FFD9D9D9"/>
        <bgColor indexed="64"/>
      </patternFill>
    </fill>
    <fill>
      <patternFill patternType="solid">
        <fgColor theme="3"/>
        <bgColor indexed="64"/>
      </patternFill>
    </fill>
    <fill>
      <patternFill patternType="solid">
        <fgColor theme="3" tint="0.79998168889431442"/>
        <bgColor indexed="64"/>
      </patternFill>
    </fill>
    <fill>
      <patternFill patternType="solid">
        <fgColor rgb="FFE6E6E6"/>
        <bgColor indexed="64"/>
      </patternFill>
    </fill>
    <fill>
      <patternFill patternType="solid">
        <fgColor rgb="FF00FF00"/>
        <bgColor indexed="64"/>
      </patternFill>
    </fill>
    <fill>
      <patternFill patternType="solid">
        <fgColor rgb="FFFFFF99"/>
        <bgColor indexed="64"/>
      </patternFill>
    </fill>
    <fill>
      <patternFill patternType="solid">
        <fgColor rgb="FFFFCC00"/>
        <bgColor indexed="64"/>
      </patternFill>
    </fill>
    <fill>
      <patternFill patternType="solid">
        <fgColor rgb="FFCCFFCC"/>
        <bgColor indexed="64"/>
      </patternFill>
    </fill>
    <fill>
      <patternFill patternType="solid">
        <fgColor theme="5" tint="0.79998168889431442"/>
        <bgColor indexed="64"/>
      </patternFill>
    </fill>
  </fills>
  <borders count="5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top/>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thin">
        <color indexed="8"/>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right/>
      <top style="medium">
        <color rgb="FF000000"/>
      </top>
      <bottom/>
      <diagonal/>
    </border>
    <border>
      <left style="thin">
        <color indexed="64"/>
      </left>
      <right style="thin">
        <color indexed="64"/>
      </right>
      <top/>
      <bottom/>
      <diagonal/>
    </border>
    <border>
      <left style="medium">
        <color rgb="FFA6A6A6"/>
      </left>
      <right style="medium">
        <color rgb="FFA6A6A6"/>
      </right>
      <top style="medium">
        <color rgb="FFA6A6A6"/>
      </top>
      <bottom/>
      <diagonal/>
    </border>
    <border>
      <left style="medium">
        <color rgb="FFA6A6A6"/>
      </left>
      <right style="medium">
        <color rgb="FFA6A6A6"/>
      </right>
      <top/>
      <bottom style="medium">
        <color rgb="FFA6A6A6"/>
      </bottom>
      <diagonal/>
    </border>
    <border>
      <left/>
      <right style="medium">
        <color rgb="FFA6A6A6"/>
      </right>
      <top style="medium">
        <color rgb="FFA6A6A6"/>
      </top>
      <bottom/>
      <diagonal/>
    </border>
    <border>
      <left/>
      <right style="medium">
        <color rgb="FFA6A6A6"/>
      </right>
      <top/>
      <bottom style="medium">
        <color rgb="FFA6A6A6"/>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9"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1" fillId="0" borderId="0"/>
    <xf numFmtId="0" fontId="54" fillId="0" borderId="0" applyNumberFormat="0" applyFill="0" applyBorder="0" applyAlignment="0" applyProtection="0">
      <alignment vertical="top"/>
      <protection locked="0"/>
    </xf>
    <xf numFmtId="0" fontId="8" fillId="0" borderId="0"/>
    <xf numFmtId="0" fontId="57" fillId="0" borderId="0"/>
    <xf numFmtId="0" fontId="8" fillId="0" borderId="0"/>
    <xf numFmtId="0" fontId="8" fillId="0" borderId="0"/>
    <xf numFmtId="0" fontId="8" fillId="0" borderId="0"/>
  </cellStyleXfs>
  <cellXfs count="472">
    <xf numFmtId="0" fontId="0" fillId="0" borderId="0" xfId="0"/>
    <xf numFmtId="0" fontId="7" fillId="3" borderId="5" xfId="0" applyFont="1" applyFill="1" applyBorder="1" applyAlignment="1">
      <alignment vertical="top" wrapText="1"/>
    </xf>
    <xf numFmtId="0" fontId="6" fillId="0" borderId="8" xfId="0" applyFont="1" applyBorder="1" applyAlignment="1">
      <alignment vertical="top" wrapText="1"/>
    </xf>
    <xf numFmtId="0" fontId="0" fillId="0" borderId="0" xfId="0" applyAlignment="1">
      <alignment horizontal="left" wrapText="1"/>
    </xf>
    <xf numFmtId="0" fontId="0" fillId="0" borderId="0" xfId="0" applyAlignment="1">
      <alignment wrapText="1"/>
    </xf>
    <xf numFmtId="0" fontId="2" fillId="0" borderId="0" xfId="0" applyFont="1" applyAlignment="1">
      <alignment wrapText="1"/>
    </xf>
    <xf numFmtId="0" fontId="5" fillId="0" borderId="0" xfId="0" applyFont="1" applyFill="1" applyAlignment="1">
      <alignment wrapText="1"/>
    </xf>
    <xf numFmtId="0" fontId="0" fillId="0" borderId="7" xfId="0" applyFont="1" applyFill="1" applyBorder="1" applyAlignment="1">
      <alignment horizontal="left" vertical="top" wrapText="1"/>
    </xf>
    <xf numFmtId="0" fontId="6" fillId="3" borderId="5" xfId="0" applyFont="1" applyFill="1" applyBorder="1" applyAlignment="1">
      <alignment vertical="top" wrapText="1"/>
    </xf>
    <xf numFmtId="0" fontId="6" fillId="3" borderId="9" xfId="0" applyFont="1" applyFill="1" applyBorder="1" applyAlignment="1">
      <alignment horizontal="left" vertical="top" wrapText="1"/>
    </xf>
    <xf numFmtId="0" fontId="6" fillId="3" borderId="5" xfId="0" applyFont="1" applyFill="1" applyBorder="1" applyAlignment="1">
      <alignment horizontal="left" vertical="top" wrapText="1"/>
    </xf>
    <xf numFmtId="0" fontId="20" fillId="0" borderId="2" xfId="0" applyFont="1" applyBorder="1"/>
    <xf numFmtId="0" fontId="20" fillId="0" borderId="3" xfId="0" applyFont="1" applyBorder="1" applyAlignment="1">
      <alignment horizontal="right"/>
    </xf>
    <xf numFmtId="166" fontId="20" fillId="0" borderId="3" xfId="0" applyNumberFormat="1" applyFont="1" applyBorder="1" applyAlignment="1">
      <alignment horizontal="right"/>
    </xf>
    <xf numFmtId="0" fontId="21" fillId="0" borderId="0" xfId="0" applyFont="1"/>
    <xf numFmtId="0" fontId="22" fillId="0" borderId="0" xfId="0" applyFont="1"/>
    <xf numFmtId="0" fontId="12" fillId="5" borderId="0" xfId="0" applyFont="1" applyFill="1" applyBorder="1" applyAlignment="1">
      <alignment horizontal="left"/>
    </xf>
    <xf numFmtId="0" fontId="11" fillId="0" borderId="0" xfId="0" applyFont="1"/>
    <xf numFmtId="0" fontId="11" fillId="0" borderId="12" xfId="0" applyFont="1" applyBorder="1"/>
    <xf numFmtId="3" fontId="11" fillId="0" borderId="12" xfId="0" applyNumberFormat="1" applyFont="1" applyBorder="1"/>
    <xf numFmtId="3" fontId="11" fillId="0" borderId="13" xfId="0" applyNumberFormat="1" applyFont="1" applyBorder="1"/>
    <xf numFmtId="0" fontId="9" fillId="4" borderId="0" xfId="0" applyFont="1" applyFill="1"/>
    <xf numFmtId="0" fontId="11" fillId="4" borderId="0" xfId="0" applyFont="1" applyFill="1"/>
    <xf numFmtId="0" fontId="10" fillId="5" borderId="0" xfId="0" applyFont="1" applyFill="1" applyBorder="1"/>
    <xf numFmtId="0" fontId="10" fillId="5" borderId="0" xfId="0" applyFont="1" applyFill="1" applyBorder="1" applyAlignment="1">
      <alignment horizontal="right"/>
    </xf>
    <xf numFmtId="0" fontId="11" fillId="0" borderId="0" xfId="0" applyFont="1" applyBorder="1"/>
    <xf numFmtId="166" fontId="11" fillId="0" borderId="0" xfId="1" applyNumberFormat="1" applyFont="1" applyBorder="1"/>
    <xf numFmtId="0" fontId="17" fillId="4" borderId="0" xfId="0" applyFont="1" applyFill="1" applyBorder="1"/>
    <xf numFmtId="166" fontId="17" fillId="4" borderId="0" xfId="1" applyNumberFormat="1" applyFont="1" applyFill="1" applyBorder="1"/>
    <xf numFmtId="0" fontId="12" fillId="5" borderId="0" xfId="0" applyFont="1" applyFill="1"/>
    <xf numFmtId="0" fontId="10" fillId="5" borderId="0" xfId="0" applyFont="1" applyFill="1"/>
    <xf numFmtId="0" fontId="11" fillId="0" borderId="12" xfId="0" applyFont="1" applyBorder="1" applyAlignment="1">
      <alignment horizontal="right"/>
    </xf>
    <xf numFmtId="3" fontId="11" fillId="0" borderId="0" xfId="0" applyNumberFormat="1" applyFont="1"/>
    <xf numFmtId="166" fontId="11" fillId="0" borderId="0" xfId="1" applyNumberFormat="1" applyFont="1"/>
    <xf numFmtId="0" fontId="25" fillId="0" borderId="0" xfId="0" applyFont="1"/>
    <xf numFmtId="0" fontId="17" fillId="0" borderId="14" xfId="0" applyFont="1" applyBorder="1" applyAlignment="1">
      <alignment vertical="top"/>
    </xf>
    <xf numFmtId="0" fontId="17" fillId="0" borderId="15" xfId="0" applyFont="1" applyBorder="1" applyAlignment="1">
      <alignment vertical="top" wrapText="1"/>
    </xf>
    <xf numFmtId="0" fontId="11" fillId="0" borderId="2" xfId="0" applyFont="1" applyBorder="1" applyAlignment="1">
      <alignment vertical="top"/>
    </xf>
    <xf numFmtId="0" fontId="11" fillId="0" borderId="3" xfId="0" applyFont="1" applyBorder="1" applyAlignment="1">
      <alignment horizontal="right" vertical="top"/>
    </xf>
    <xf numFmtId="0" fontId="17" fillId="0" borderId="2" xfId="0" applyFont="1" applyBorder="1" applyAlignment="1">
      <alignment vertical="top"/>
    </xf>
    <xf numFmtId="0" fontId="17" fillId="0" borderId="3" xfId="0" applyFont="1" applyBorder="1" applyAlignment="1">
      <alignment horizontal="right" vertical="top"/>
    </xf>
    <xf numFmtId="0" fontId="17" fillId="0" borderId="15" xfId="0" applyFont="1" applyBorder="1" applyAlignment="1">
      <alignment vertical="top"/>
    </xf>
    <xf numFmtId="0" fontId="0" fillId="0" borderId="0" xfId="0" applyBorder="1"/>
    <xf numFmtId="0" fontId="0" fillId="0" borderId="0" xfId="0" applyFill="1" applyBorder="1"/>
    <xf numFmtId="0" fontId="27" fillId="5" borderId="5" xfId="0" applyFont="1" applyFill="1" applyBorder="1"/>
    <xf numFmtId="0" fontId="0" fillId="0" borderId="5" xfId="0" applyBorder="1"/>
    <xf numFmtId="165" fontId="0" fillId="0" borderId="5" xfId="0" applyNumberFormat="1" applyBorder="1"/>
    <xf numFmtId="165" fontId="27" fillId="5" borderId="5" xfId="0" applyNumberFormat="1" applyFont="1" applyFill="1" applyBorder="1"/>
    <xf numFmtId="0" fontId="0" fillId="0" borderId="5" xfId="0" applyFill="1" applyBorder="1"/>
    <xf numFmtId="165" fontId="8" fillId="0" borderId="5" xfId="3" applyNumberFormat="1" applyFont="1" applyBorder="1"/>
    <xf numFmtId="166" fontId="0" fillId="0" borderId="0" xfId="0" applyNumberFormat="1" applyBorder="1"/>
    <xf numFmtId="0" fontId="0" fillId="0" borderId="0" xfId="0" applyNumberFormat="1" applyBorder="1"/>
    <xf numFmtId="166" fontId="8" fillId="0" borderId="0" xfId="1" applyNumberFormat="1" applyFill="1" applyBorder="1"/>
    <xf numFmtId="166" fontId="0" fillId="0" borderId="0" xfId="0" applyNumberFormat="1"/>
    <xf numFmtId="166" fontId="8" fillId="0" borderId="0" xfId="1" applyNumberFormat="1"/>
    <xf numFmtId="166" fontId="8" fillId="0" borderId="0" xfId="1" applyNumberFormat="1" applyBorder="1"/>
    <xf numFmtId="0" fontId="26" fillId="4" borderId="0" xfId="0" applyFont="1" applyFill="1" applyBorder="1"/>
    <xf numFmtId="0" fontId="31" fillId="4" borderId="0" xfId="0" applyFont="1" applyFill="1" applyBorder="1"/>
    <xf numFmtId="0" fontId="31" fillId="0" borderId="0" xfId="0" applyFont="1" applyFill="1" applyBorder="1"/>
    <xf numFmtId="0" fontId="30" fillId="5" borderId="0" xfId="0" applyFont="1" applyFill="1" applyBorder="1"/>
    <xf numFmtId="0" fontId="32" fillId="5" borderId="0" xfId="0" applyFont="1" applyFill="1" applyBorder="1"/>
    <xf numFmtId="0" fontId="30" fillId="0" borderId="0" xfId="0" applyFont="1" applyFill="1" applyBorder="1"/>
    <xf numFmtId="0" fontId="26" fillId="0" borderId="0" xfId="0" applyFont="1" applyFill="1" applyBorder="1"/>
    <xf numFmtId="0" fontId="0" fillId="0" borderId="0" xfId="0" applyFill="1"/>
    <xf numFmtId="0" fontId="32" fillId="0" borderId="0" xfId="0" applyFont="1" applyFill="1" applyBorder="1"/>
    <xf numFmtId="3" fontId="0" fillId="0" borderId="16" xfId="0" applyNumberFormat="1" applyBorder="1"/>
    <xf numFmtId="165" fontId="0" fillId="0" borderId="0" xfId="3" applyNumberFormat="1" applyFont="1" applyBorder="1"/>
    <xf numFmtId="0" fontId="33" fillId="5" borderId="0" xfId="0" applyFont="1" applyFill="1"/>
    <xf numFmtId="0" fontId="30" fillId="5" borderId="0" xfId="0" applyFont="1" applyFill="1"/>
    <xf numFmtId="0" fontId="0" fillId="5" borderId="0" xfId="0" applyFill="1"/>
    <xf numFmtId="0" fontId="13" fillId="6" borderId="17" xfId="0" applyFont="1" applyFill="1" applyBorder="1" applyAlignment="1">
      <alignment vertical="top" wrapText="1"/>
    </xf>
    <xf numFmtId="0" fontId="13" fillId="6" borderId="18" xfId="0" applyFont="1" applyFill="1" applyBorder="1" applyAlignment="1">
      <alignment vertical="top" wrapText="1"/>
    </xf>
    <xf numFmtId="0" fontId="22" fillId="7" borderId="19" xfId="0" applyFont="1" applyFill="1" applyBorder="1" applyAlignment="1">
      <alignment vertical="top" wrapText="1"/>
    </xf>
    <xf numFmtId="0" fontId="22" fillId="7" borderId="20" xfId="0" applyFont="1" applyFill="1" applyBorder="1" applyAlignment="1">
      <alignment vertical="top" wrapText="1"/>
    </xf>
    <xf numFmtId="0" fontId="10" fillId="5" borderId="22" xfId="0" applyFont="1" applyFill="1" applyBorder="1"/>
    <xf numFmtId="0" fontId="10" fillId="5" borderId="22" xfId="0" applyFont="1" applyFill="1" applyBorder="1" applyAlignment="1"/>
    <xf numFmtId="0" fontId="11" fillId="0" borderId="22" xfId="0" applyFont="1" applyBorder="1"/>
    <xf numFmtId="0" fontId="11" fillId="0" borderId="22" xfId="1" applyNumberFormat="1" applyFont="1" applyBorder="1"/>
    <xf numFmtId="165" fontId="0" fillId="0" borderId="0" xfId="0" applyNumberFormat="1"/>
    <xf numFmtId="166" fontId="0" fillId="0" borderId="0" xfId="1" applyNumberFormat="1" applyFont="1"/>
    <xf numFmtId="0" fontId="27" fillId="5" borderId="22" xfId="0" applyFont="1" applyFill="1" applyBorder="1"/>
    <xf numFmtId="0" fontId="8" fillId="0" borderId="22" xfId="0" applyFont="1" applyBorder="1"/>
    <xf numFmtId="0" fontId="34" fillId="0" borderId="22" xfId="0" applyFont="1" applyBorder="1" applyAlignment="1">
      <alignment horizontal="center"/>
    </xf>
    <xf numFmtId="166" fontId="8" fillId="0" borderId="22" xfId="0" applyNumberFormat="1" applyFont="1" applyBorder="1"/>
    <xf numFmtId="166" fontId="0" fillId="0" borderId="22" xfId="1" applyNumberFormat="1" applyFont="1" applyBorder="1" applyAlignment="1">
      <alignment horizontal="right"/>
    </xf>
    <xf numFmtId="0" fontId="8" fillId="0" borderId="22" xfId="0" applyFont="1" applyFill="1" applyBorder="1"/>
    <xf numFmtId="166" fontId="8" fillId="0" borderId="22" xfId="1" applyNumberFormat="1" applyFont="1" applyBorder="1" applyAlignment="1">
      <alignment horizontal="right"/>
    </xf>
    <xf numFmtId="166" fontId="8" fillId="0" borderId="22" xfId="0" applyNumberFormat="1" applyFont="1" applyBorder="1" applyAlignment="1">
      <alignment horizontal="right"/>
    </xf>
    <xf numFmtId="0" fontId="2" fillId="4" borderId="22" xfId="0" applyFont="1" applyFill="1" applyBorder="1"/>
    <xf numFmtId="166" fontId="2" fillId="4" borderId="22" xfId="0" applyNumberFormat="1" applyFont="1" applyFill="1" applyBorder="1"/>
    <xf numFmtId="0" fontId="2" fillId="0" borderId="0" xfId="0" applyFont="1"/>
    <xf numFmtId="0" fontId="0" fillId="0" borderId="0" xfId="0" applyAlignment="1">
      <alignment horizontal="right"/>
    </xf>
    <xf numFmtId="169" fontId="27" fillId="5" borderId="22" xfId="3" applyNumberFormat="1" applyFont="1" applyFill="1" applyBorder="1" applyAlignment="1">
      <alignment horizontal="right"/>
    </xf>
    <xf numFmtId="0" fontId="0" fillId="0" borderId="22" xfId="0" applyBorder="1"/>
    <xf numFmtId="167" fontId="0" fillId="0" borderId="22" xfId="1" applyNumberFormat="1" applyFont="1" applyBorder="1"/>
    <xf numFmtId="167" fontId="34" fillId="0" borderId="22" xfId="1" applyNumberFormat="1" applyFont="1" applyBorder="1" applyAlignment="1">
      <alignment horizontal="center"/>
    </xf>
    <xf numFmtId="167" fontId="34" fillId="0" borderId="22" xfId="1" applyNumberFormat="1" applyFont="1" applyBorder="1" applyAlignment="1">
      <alignment horizontal="right"/>
    </xf>
    <xf numFmtId="167" fontId="8" fillId="0" borderId="22" xfId="1" applyNumberFormat="1" applyFont="1" applyBorder="1" applyAlignment="1">
      <alignment horizontal="right"/>
    </xf>
    <xf numFmtId="166" fontId="34" fillId="0" borderId="0" xfId="1" applyNumberFormat="1" applyFont="1" applyAlignment="1">
      <alignment horizontal="right"/>
    </xf>
    <xf numFmtId="1" fontId="34" fillId="0" borderId="22" xfId="1" applyNumberFormat="1" applyFont="1" applyBorder="1" applyAlignment="1">
      <alignment horizontal="right"/>
    </xf>
    <xf numFmtId="167" fontId="2" fillId="4" borderId="22" xfId="1" applyNumberFormat="1" applyFont="1" applyFill="1" applyBorder="1" applyAlignment="1">
      <alignment horizontal="right"/>
    </xf>
    <xf numFmtId="0" fontId="29" fillId="8" borderId="22" xfId="0" applyFont="1" applyFill="1" applyBorder="1" applyAlignment="1">
      <alignment horizontal="left"/>
    </xf>
    <xf numFmtId="0" fontId="30" fillId="0" borderId="0" xfId="0" applyFont="1" applyFill="1"/>
    <xf numFmtId="0" fontId="27" fillId="5" borderId="22" xfId="0" applyFont="1" applyFill="1" applyBorder="1" applyAlignment="1">
      <alignment horizontal="right" wrapText="1"/>
    </xf>
    <xf numFmtId="165" fontId="8" fillId="0" borderId="22" xfId="3" applyNumberFormat="1" applyFill="1" applyBorder="1"/>
    <xf numFmtId="165" fontId="8" fillId="0" borderId="22" xfId="3" applyNumberFormat="1" applyFont="1" applyFill="1" applyBorder="1"/>
    <xf numFmtId="165" fontId="34" fillId="0" borderId="22" xfId="3" applyNumberFormat="1" applyFont="1" applyFill="1" applyBorder="1" applyAlignment="1">
      <alignment horizontal="right"/>
    </xf>
    <xf numFmtId="165" fontId="2" fillId="4" borderId="22" xfId="3" applyNumberFormat="1" applyFont="1" applyFill="1" applyBorder="1"/>
    <xf numFmtId="0" fontId="22" fillId="9" borderId="24" xfId="0" applyFont="1" applyFill="1" applyBorder="1"/>
    <xf numFmtId="0" fontId="22" fillId="9" borderId="25" xfId="0" applyFont="1" applyFill="1" applyBorder="1"/>
    <xf numFmtId="0" fontId="22" fillId="9" borderId="14" xfId="0" applyFont="1" applyFill="1" applyBorder="1"/>
    <xf numFmtId="0" fontId="22" fillId="9" borderId="15" xfId="0" applyFont="1" applyFill="1" applyBorder="1"/>
    <xf numFmtId="0" fontId="22" fillId="0" borderId="24" xfId="0" applyFont="1" applyBorder="1"/>
    <xf numFmtId="0" fontId="22" fillId="0" borderId="25" xfId="0" applyFont="1" applyBorder="1"/>
    <xf numFmtId="0" fontId="22" fillId="0" borderId="2" xfId="0" applyFont="1" applyBorder="1"/>
    <xf numFmtId="0" fontId="22" fillId="0" borderId="3" xfId="0" applyFont="1" applyBorder="1"/>
    <xf numFmtId="0" fontId="22" fillId="0" borderId="26" xfId="0" applyFont="1" applyBorder="1"/>
    <xf numFmtId="0" fontId="22" fillId="0" borderId="27" xfId="0" applyFont="1" applyBorder="1"/>
    <xf numFmtId="0" fontId="22" fillId="0" borderId="17" xfId="0" applyFont="1" applyBorder="1"/>
    <xf numFmtId="0" fontId="22" fillId="0" borderId="18" xfId="0" applyFont="1" applyBorder="1"/>
    <xf numFmtId="0" fontId="22" fillId="0" borderId="0" xfId="0" applyFont="1" applyBorder="1"/>
    <xf numFmtId="0" fontId="22" fillId="0" borderId="24" xfId="0" applyFont="1" applyBorder="1" applyAlignment="1">
      <alignment horizontal="right"/>
    </xf>
    <xf numFmtId="0" fontId="22" fillId="0" borderId="28" xfId="0" applyFont="1" applyBorder="1" applyAlignment="1">
      <alignment horizontal="right"/>
    </xf>
    <xf numFmtId="0" fontId="11" fillId="0" borderId="14" xfId="0" applyFont="1" applyBorder="1" applyAlignment="1">
      <alignment vertical="top" wrapText="1"/>
    </xf>
    <xf numFmtId="0" fontId="11" fillId="0" borderId="15" xfId="0" applyFont="1" applyBorder="1" applyAlignment="1">
      <alignment vertical="top" wrapText="1"/>
    </xf>
    <xf numFmtId="0" fontId="22" fillId="0" borderId="14" xfId="0" applyFont="1" applyBorder="1"/>
    <xf numFmtId="0" fontId="22" fillId="0" borderId="15" xfId="0" applyFont="1" applyBorder="1"/>
    <xf numFmtId="166" fontId="11" fillId="0" borderId="2" xfId="0" applyNumberFormat="1" applyFont="1" applyBorder="1" applyAlignment="1">
      <alignment vertical="top" wrapText="1"/>
    </xf>
    <xf numFmtId="166" fontId="11" fillId="0" borderId="3" xfId="0" applyNumberFormat="1" applyFont="1" applyBorder="1" applyAlignment="1">
      <alignment vertical="top" wrapText="1"/>
    </xf>
    <xf numFmtId="165" fontId="8" fillId="0" borderId="0" xfId="3" applyNumberFormat="1"/>
    <xf numFmtId="0" fontId="14" fillId="10" borderId="22" xfId="0" applyFont="1" applyFill="1" applyBorder="1"/>
    <xf numFmtId="0" fontId="14" fillId="10" borderId="22" xfId="0" applyFont="1" applyFill="1" applyBorder="1" applyAlignment="1">
      <alignment horizontal="right"/>
    </xf>
    <xf numFmtId="0" fontId="6" fillId="0" borderId="0" xfId="0" applyFont="1"/>
    <xf numFmtId="0" fontId="7" fillId="0" borderId="0" xfId="0" applyFont="1" applyAlignment="1">
      <alignment horizontal="center"/>
    </xf>
    <xf numFmtId="0" fontId="7" fillId="0" borderId="0" xfId="0" applyFont="1" applyBorder="1" applyAlignment="1">
      <alignment horizontal="center"/>
    </xf>
    <xf numFmtId="0" fontId="6" fillId="0" borderId="0" xfId="0" applyFont="1" applyAlignment="1">
      <alignment wrapText="1"/>
    </xf>
    <xf numFmtId="165" fontId="6" fillId="0" borderId="0" xfId="3" applyNumberFormat="1" applyFont="1"/>
    <xf numFmtId="166" fontId="6" fillId="0" borderId="0" xfId="1" applyNumberFormat="1" applyFont="1"/>
    <xf numFmtId="0" fontId="7" fillId="0" borderId="0" xfId="0" applyFont="1" applyAlignment="1">
      <alignment wrapText="1"/>
    </xf>
    <xf numFmtId="165" fontId="7" fillId="0" borderId="0" xfId="3" applyNumberFormat="1" applyFont="1"/>
    <xf numFmtId="166" fontId="7" fillId="0" borderId="0" xfId="1" applyNumberFormat="1" applyFont="1"/>
    <xf numFmtId="0" fontId="7" fillId="11" borderId="0" xfId="0" applyFont="1" applyFill="1" applyAlignment="1">
      <alignment wrapText="1"/>
    </xf>
    <xf numFmtId="165" fontId="7" fillId="11" borderId="0" xfId="3" applyNumberFormat="1" applyFont="1" applyFill="1"/>
    <xf numFmtId="166" fontId="7" fillId="11" borderId="0" xfId="1" applyNumberFormat="1" applyFont="1" applyFill="1"/>
    <xf numFmtId="165" fontId="6" fillId="0" borderId="0" xfId="0" applyNumberFormat="1" applyFont="1"/>
    <xf numFmtId="0" fontId="6" fillId="0" borderId="0" xfId="0" quotePrefix="1" applyFont="1" applyAlignment="1">
      <alignment horizontal="right"/>
    </xf>
    <xf numFmtId="165" fontId="6" fillId="0" borderId="0" xfId="0" applyNumberFormat="1" applyFont="1" applyAlignment="1">
      <alignment horizontal="right"/>
    </xf>
    <xf numFmtId="0" fontId="7" fillId="0" borderId="0" xfId="0" applyFont="1"/>
    <xf numFmtId="0" fontId="8" fillId="0" borderId="0" xfId="0" applyFont="1" applyAlignment="1">
      <alignment wrapText="1"/>
    </xf>
    <xf numFmtId="0" fontId="0" fillId="0" borderId="7" xfId="0" applyFill="1" applyBorder="1" applyAlignment="1">
      <alignment horizontal="left" vertical="top" wrapText="1"/>
    </xf>
    <xf numFmtId="0" fontId="0" fillId="0" borderId="0" xfId="0"/>
    <xf numFmtId="0" fontId="36" fillId="0" borderId="0" xfId="0" applyFont="1"/>
    <xf numFmtId="0" fontId="35" fillId="0" borderId="0" xfId="0" applyFont="1"/>
    <xf numFmtId="166" fontId="35" fillId="0" borderId="0" xfId="0" applyNumberFormat="1" applyFont="1"/>
    <xf numFmtId="166" fontId="36" fillId="0" borderId="0" xfId="0" applyNumberFormat="1" applyFont="1"/>
    <xf numFmtId="0" fontId="36" fillId="0" borderId="0" xfId="0" applyFont="1" applyAlignment="1"/>
    <xf numFmtId="0" fontId="22" fillId="13" borderId="31" xfId="0" applyFont="1" applyFill="1" applyBorder="1" applyAlignment="1">
      <alignment vertical="top" wrapText="1"/>
    </xf>
    <xf numFmtId="0" fontId="0" fillId="0" borderId="0" xfId="0" applyAlignment="1">
      <alignment horizontal="left"/>
    </xf>
    <xf numFmtId="0" fontId="11" fillId="13" borderId="32" xfId="0" applyFont="1" applyFill="1" applyBorder="1" applyAlignment="1">
      <alignment horizontal="left" vertical="top" wrapText="1"/>
    </xf>
    <xf numFmtId="0" fontId="11" fillId="13" borderId="33" xfId="0" applyFont="1" applyFill="1" applyBorder="1" applyAlignment="1">
      <alignment horizontal="left" vertical="top" wrapText="1"/>
    </xf>
    <xf numFmtId="0" fontId="22" fillId="12" borderId="33" xfId="0" applyFont="1" applyFill="1" applyBorder="1" applyAlignment="1">
      <alignment horizontal="left" wrapText="1"/>
    </xf>
    <xf numFmtId="0" fontId="15" fillId="12" borderId="33" xfId="0" applyFont="1" applyFill="1" applyBorder="1" applyAlignment="1">
      <alignment horizontal="left" vertical="top" wrapText="1"/>
    </xf>
    <xf numFmtId="0" fontId="22" fillId="12" borderId="33" xfId="0" applyFont="1" applyFill="1" applyBorder="1" applyAlignment="1">
      <alignment horizontal="left" vertical="top" wrapText="1"/>
    </xf>
    <xf numFmtId="0" fontId="22" fillId="13" borderId="33" xfId="0" applyFont="1" applyFill="1" applyBorder="1" applyAlignment="1">
      <alignment horizontal="left" wrapText="1"/>
    </xf>
    <xf numFmtId="0" fontId="22" fillId="13" borderId="33" xfId="0" applyFont="1" applyFill="1" applyBorder="1" applyAlignment="1">
      <alignment horizontal="left" vertical="top" wrapText="1"/>
    </xf>
    <xf numFmtId="0" fontId="40" fillId="0" borderId="0" xfId="0" applyFont="1"/>
    <xf numFmtId="0" fontId="39" fillId="14" borderId="14" xfId="0" applyFont="1" applyFill="1" applyBorder="1"/>
    <xf numFmtId="0" fontId="39" fillId="14" borderId="34" xfId="0" applyFont="1" applyFill="1" applyBorder="1" applyAlignment="1">
      <alignment wrapText="1"/>
    </xf>
    <xf numFmtId="0" fontId="39" fillId="14" borderId="35" xfId="0" applyFont="1" applyFill="1" applyBorder="1" applyAlignment="1">
      <alignment wrapText="1"/>
    </xf>
    <xf numFmtId="0" fontId="39" fillId="14" borderId="36" xfId="0" applyFont="1" applyFill="1" applyBorder="1"/>
    <xf numFmtId="0" fontId="39" fillId="14" borderId="1" xfId="0" applyFont="1" applyFill="1" applyBorder="1"/>
    <xf numFmtId="0" fontId="41" fillId="0" borderId="0" xfId="0" applyFont="1"/>
    <xf numFmtId="0" fontId="40" fillId="15" borderId="14" xfId="0" applyFont="1" applyFill="1" applyBorder="1"/>
    <xf numFmtId="0" fontId="40" fillId="15" borderId="34" xfId="0" applyFont="1" applyFill="1" applyBorder="1"/>
    <xf numFmtId="0" fontId="40" fillId="15" borderId="35" xfId="0" applyFont="1" applyFill="1" applyBorder="1"/>
    <xf numFmtId="0" fontId="40" fillId="15" borderId="36" xfId="0" applyFont="1" applyFill="1" applyBorder="1"/>
    <xf numFmtId="0" fontId="40" fillId="15" borderId="2" xfId="0" applyFont="1" applyFill="1" applyBorder="1"/>
    <xf numFmtId="0" fontId="17" fillId="12" borderId="2" xfId="0" applyFont="1" applyFill="1" applyBorder="1" applyAlignment="1">
      <alignment vertical="top" wrapText="1"/>
    </xf>
    <xf numFmtId="0" fontId="11" fillId="0" borderId="22" xfId="2" applyFont="1" applyBorder="1"/>
    <xf numFmtId="3" fontId="11" fillId="0" borderId="22" xfId="2" applyNumberFormat="1" applyFont="1" applyBorder="1"/>
    <xf numFmtId="170" fontId="0" fillId="0" borderId="37" xfId="0" applyNumberFormat="1" applyBorder="1"/>
    <xf numFmtId="170" fontId="0" fillId="0" borderId="0" xfId="0" applyNumberFormat="1"/>
    <xf numFmtId="170" fontId="6" fillId="0" borderId="0" xfId="2" applyNumberFormat="1" applyFont="1" applyBorder="1"/>
    <xf numFmtId="0" fontId="8" fillId="0" borderId="0" xfId="0" applyFont="1"/>
    <xf numFmtId="0" fontId="14" fillId="5" borderId="22" xfId="0" applyFont="1" applyFill="1" applyBorder="1"/>
    <xf numFmtId="0" fontId="15" fillId="0" borderId="22" xfId="0" applyFont="1" applyBorder="1" applyAlignment="1">
      <alignment horizontal="right" wrapText="1"/>
    </xf>
    <xf numFmtId="3" fontId="15" fillId="0" borderId="22" xfId="0" applyNumberFormat="1" applyFont="1" applyBorder="1" applyAlignment="1">
      <alignment horizontal="right" wrapText="1"/>
    </xf>
    <xf numFmtId="0" fontId="11" fillId="0" borderId="0" xfId="2" applyFont="1"/>
    <xf numFmtId="0" fontId="11" fillId="0" borderId="0" xfId="2" applyFont="1" applyFill="1"/>
    <xf numFmtId="0" fontId="16" fillId="5" borderId="22" xfId="2" applyFont="1" applyFill="1" applyBorder="1"/>
    <xf numFmtId="0" fontId="16" fillId="5" borderId="22" xfId="2" applyFont="1" applyFill="1" applyBorder="1" applyAlignment="1">
      <alignment horizontal="right" wrapText="1"/>
    </xf>
    <xf numFmtId="0" fontId="17" fillId="0" borderId="22" xfId="2" applyFont="1" applyBorder="1"/>
    <xf numFmtId="165" fontId="11" fillId="0" borderId="22" xfId="3" applyNumberFormat="1" applyFont="1" applyBorder="1"/>
    <xf numFmtId="165" fontId="11" fillId="0" borderId="0" xfId="2" applyNumberFormat="1" applyFont="1"/>
    <xf numFmtId="0" fontId="17" fillId="4" borderId="22" xfId="2" applyFont="1" applyFill="1" applyBorder="1"/>
    <xf numFmtId="165" fontId="17" fillId="4" borderId="22" xfId="3" applyNumberFormat="1" applyFont="1" applyFill="1" applyBorder="1"/>
    <xf numFmtId="0" fontId="12" fillId="5" borderId="22" xfId="2" applyFont="1" applyFill="1" applyBorder="1" applyAlignment="1"/>
    <xf numFmtId="0" fontId="12" fillId="5" borderId="22" xfId="2" applyFont="1" applyFill="1" applyBorder="1"/>
    <xf numFmtId="0" fontId="19" fillId="5" borderId="23" xfId="2" applyFont="1" applyFill="1" applyBorder="1" applyAlignment="1">
      <alignment horizontal="left"/>
    </xf>
    <xf numFmtId="0" fontId="19" fillId="5" borderId="11" xfId="2" applyFont="1" applyFill="1" applyBorder="1" applyAlignment="1">
      <alignment horizontal="left"/>
    </xf>
    <xf numFmtId="0" fontId="19" fillId="5" borderId="21" xfId="2" applyFont="1" applyFill="1" applyBorder="1" applyAlignment="1">
      <alignment horizontal="left"/>
    </xf>
    <xf numFmtId="3" fontId="17" fillId="0" borderId="22" xfId="2" applyNumberFormat="1" applyFont="1" applyBorder="1" applyAlignment="1">
      <alignment vertical="top" wrapText="1"/>
    </xf>
    <xf numFmtId="165" fontId="17" fillId="0" borderId="22" xfId="3" applyNumberFormat="1" applyFont="1" applyFill="1" applyBorder="1"/>
    <xf numFmtId="3" fontId="17" fillId="0" borderId="22" xfId="3" applyNumberFormat="1" applyFont="1" applyFill="1" applyBorder="1" applyAlignment="1">
      <alignment horizontal="right" vertical="top"/>
    </xf>
    <xf numFmtId="14" fontId="17" fillId="0" borderId="0" xfId="2" applyNumberFormat="1" applyFont="1" applyBorder="1" applyAlignment="1">
      <alignment horizontal="right" vertical="top"/>
    </xf>
    <xf numFmtId="3" fontId="11" fillId="0" borderId="0" xfId="3" applyNumberFormat="1" applyFont="1" applyFill="1" applyBorder="1" applyAlignment="1">
      <alignment horizontal="right" vertical="top"/>
    </xf>
    <xf numFmtId="0" fontId="17" fillId="0" borderId="0" xfId="2" applyFont="1"/>
    <xf numFmtId="3" fontId="17" fillId="0" borderId="0" xfId="2" applyNumberFormat="1" applyFont="1" applyFill="1" applyBorder="1" applyAlignment="1">
      <alignment horizontal="right"/>
    </xf>
    <xf numFmtId="3" fontId="17" fillId="0" borderId="22" xfId="2" applyNumberFormat="1" applyFont="1" applyBorder="1" applyAlignment="1">
      <alignment horizontal="right"/>
    </xf>
    <xf numFmtId="3" fontId="17" fillId="0" borderId="22" xfId="2" applyNumberFormat="1" applyFont="1" applyFill="1" applyBorder="1" applyAlignment="1">
      <alignment horizontal="right"/>
    </xf>
    <xf numFmtId="0" fontId="11" fillId="0" borderId="0" xfId="2" applyFont="1" applyAlignment="1">
      <alignment horizontal="right"/>
    </xf>
    <xf numFmtId="3" fontId="11" fillId="0" borderId="22" xfId="2" applyNumberFormat="1" applyFont="1" applyBorder="1" applyAlignment="1">
      <alignment vertical="top"/>
    </xf>
    <xf numFmtId="3" fontId="11" fillId="0" borderId="22" xfId="2" applyNumberFormat="1" applyFont="1" applyFill="1" applyBorder="1" applyAlignment="1">
      <alignment horizontal="right" vertical="top"/>
    </xf>
    <xf numFmtId="3" fontId="11" fillId="0" borderId="22" xfId="3" quotePrefix="1" applyNumberFormat="1" applyFont="1" applyFill="1" applyBorder="1" applyAlignment="1">
      <alignment horizontal="right"/>
    </xf>
    <xf numFmtId="3" fontId="11" fillId="0" borderId="22" xfId="2" applyNumberFormat="1" applyFont="1" applyFill="1" applyBorder="1" applyAlignment="1">
      <alignment horizontal="right"/>
    </xf>
    <xf numFmtId="165" fontId="17" fillId="4" borderId="22" xfId="3" applyNumberFormat="1" applyFont="1" applyFill="1" applyBorder="1" applyAlignment="1">
      <alignment horizontal="right"/>
    </xf>
    <xf numFmtId="0" fontId="17" fillId="0" borderId="0" xfId="2" applyFont="1" applyFill="1" applyBorder="1"/>
    <xf numFmtId="165" fontId="17" fillId="0" borderId="0" xfId="3" applyNumberFormat="1" applyFont="1" applyFill="1" applyBorder="1"/>
    <xf numFmtId="165" fontId="17" fillId="0" borderId="0" xfId="3" applyNumberFormat="1" applyFont="1" applyFill="1" applyBorder="1" applyAlignment="1">
      <alignment horizontal="right"/>
    </xf>
    <xf numFmtId="167" fontId="11" fillId="0" borderId="22" xfId="0" applyNumberFormat="1" applyFont="1" applyFill="1" applyBorder="1"/>
    <xf numFmtId="0" fontId="11" fillId="0" borderId="22" xfId="0" applyFont="1" applyFill="1" applyBorder="1"/>
    <xf numFmtId="167" fontId="11" fillId="0" borderId="22" xfId="0" applyNumberFormat="1" applyFont="1" applyBorder="1"/>
    <xf numFmtId="0" fontId="9" fillId="4" borderId="22" xfId="0" applyFont="1" applyFill="1" applyBorder="1"/>
    <xf numFmtId="168" fontId="9" fillId="4" borderId="22" xfId="3" applyNumberFormat="1" applyFont="1" applyFill="1" applyBorder="1"/>
    <xf numFmtId="0" fontId="16" fillId="5" borderId="22" xfId="0" applyFont="1" applyFill="1" applyBorder="1"/>
    <xf numFmtId="0" fontId="16" fillId="5" borderId="22" xfId="0" applyFont="1" applyFill="1" applyBorder="1" applyAlignment="1"/>
    <xf numFmtId="166" fontId="11" fillId="0" borderId="22" xfId="1" applyNumberFormat="1" applyFont="1" applyBorder="1" applyAlignment="1"/>
    <xf numFmtId="166" fontId="11" fillId="0" borderId="22" xfId="0" applyNumberFormat="1" applyFont="1" applyBorder="1"/>
    <xf numFmtId="166" fontId="23" fillId="0" borderId="22" xfId="1" applyNumberFormat="1" applyFont="1" applyBorder="1" applyAlignment="1"/>
    <xf numFmtId="0" fontId="11" fillId="0" borderId="0" xfId="0" applyFont="1" applyAlignment="1">
      <alignment horizontal="right"/>
    </xf>
    <xf numFmtId="0" fontId="17" fillId="4" borderId="22" xfId="0" applyFont="1" applyFill="1" applyBorder="1"/>
    <xf numFmtId="166" fontId="17" fillId="4" borderId="22" xfId="1" applyNumberFormat="1" applyFont="1" applyFill="1" applyBorder="1"/>
    <xf numFmtId="0" fontId="11" fillId="0" borderId="0" xfId="0" applyFont="1" applyAlignment="1">
      <alignment horizontal="left"/>
    </xf>
    <xf numFmtId="0" fontId="16" fillId="5" borderId="22" xfId="0" applyFont="1" applyFill="1" applyBorder="1" applyAlignment="1">
      <alignment horizontal="center"/>
    </xf>
    <xf numFmtId="0" fontId="16" fillId="5" borderId="22" xfId="0" applyFont="1" applyFill="1" applyBorder="1" applyAlignment="1">
      <alignment horizontal="right"/>
    </xf>
    <xf numFmtId="0" fontId="11" fillId="0" borderId="22" xfId="0" applyFont="1" applyFill="1" applyBorder="1" applyAlignment="1">
      <alignment horizontal="left"/>
    </xf>
    <xf numFmtId="166" fontId="11" fillId="0" borderId="22" xfId="1" applyNumberFormat="1" applyFont="1" applyFill="1" applyBorder="1"/>
    <xf numFmtId="0" fontId="11" fillId="0" borderId="22" xfId="0" applyFont="1" applyBorder="1" applyAlignment="1">
      <alignment horizontal="left"/>
    </xf>
    <xf numFmtId="166" fontId="11" fillId="0" borderId="22" xfId="0" applyNumberFormat="1" applyFont="1" applyBorder="1" applyAlignment="1">
      <alignment horizontal="right"/>
    </xf>
    <xf numFmtId="0" fontId="2" fillId="0" borderId="0" xfId="0" applyFont="1" applyFill="1"/>
    <xf numFmtId="0" fontId="35" fillId="0" borderId="22" xfId="0" applyFont="1" applyFill="1" applyBorder="1"/>
    <xf numFmtId="165" fontId="36" fillId="0" borderId="22" xfId="3" applyNumberFormat="1" applyFont="1" applyFill="1" applyBorder="1"/>
    <xf numFmtId="166" fontId="44" fillId="0" borderId="0" xfId="1" applyNumberFormat="1" applyFont="1" applyFill="1"/>
    <xf numFmtId="165" fontId="8" fillId="0" borderId="0" xfId="3" applyNumberFormat="1" applyFill="1"/>
    <xf numFmtId="0" fontId="35" fillId="0" borderId="0" xfId="0" applyFont="1" applyFill="1"/>
    <xf numFmtId="165" fontId="36" fillId="0" borderId="0" xfId="3" applyNumberFormat="1" applyFont="1" applyFill="1"/>
    <xf numFmtId="166" fontId="0" fillId="0" borderId="22" xfId="0" applyNumberFormat="1" applyBorder="1" applyAlignment="1"/>
    <xf numFmtId="0" fontId="1" fillId="0" borderId="0" xfId="5"/>
    <xf numFmtId="0" fontId="45" fillId="13" borderId="14" xfId="5" applyFont="1" applyFill="1" applyBorder="1" applyAlignment="1">
      <alignment vertical="top" wrapText="1"/>
    </xf>
    <xf numFmtId="0" fontId="45" fillId="13" borderId="15" xfId="5" applyFont="1" applyFill="1" applyBorder="1" applyAlignment="1">
      <alignment vertical="top" wrapText="1"/>
    </xf>
    <xf numFmtId="0" fontId="46" fillId="0" borderId="2" xfId="5" applyFont="1" applyBorder="1" applyAlignment="1">
      <alignment vertical="top" wrapText="1"/>
    </xf>
    <xf numFmtId="0" fontId="46" fillId="0" borderId="3" xfId="5" applyFont="1" applyBorder="1" applyAlignment="1">
      <alignment vertical="top" wrapText="1"/>
    </xf>
    <xf numFmtId="0" fontId="45" fillId="13" borderId="2" xfId="5" applyFont="1" applyFill="1" applyBorder="1" applyAlignment="1">
      <alignment vertical="top" wrapText="1"/>
    </xf>
    <xf numFmtId="0" fontId="45" fillId="13" borderId="3" xfId="5" applyFont="1" applyFill="1" applyBorder="1" applyAlignment="1">
      <alignment vertical="top" wrapText="1"/>
    </xf>
    <xf numFmtId="0" fontId="46" fillId="0" borderId="0" xfId="5" applyFont="1"/>
    <xf numFmtId="0" fontId="15" fillId="0" borderId="0" xfId="0" applyFont="1"/>
    <xf numFmtId="0" fontId="47" fillId="13" borderId="38" xfId="0" applyFont="1" applyFill="1" applyBorder="1" applyAlignment="1">
      <alignment vertical="top" wrapText="1"/>
    </xf>
    <xf numFmtId="0" fontId="47" fillId="13" borderId="39" xfId="0" applyFont="1" applyFill="1" applyBorder="1" applyAlignment="1">
      <alignment vertical="top" wrapText="1"/>
    </xf>
    <xf numFmtId="0" fontId="47" fillId="16" borderId="40" xfId="0" applyFont="1" applyFill="1" applyBorder="1" applyAlignment="1">
      <alignment vertical="top" wrapText="1"/>
    </xf>
    <xf numFmtId="0" fontId="20" fillId="16" borderId="41" xfId="0" applyFont="1" applyFill="1" applyBorder="1" applyAlignment="1">
      <alignment vertical="top" wrapText="1"/>
    </xf>
    <xf numFmtId="0" fontId="48" fillId="0" borderId="0" xfId="0" applyFont="1"/>
    <xf numFmtId="0" fontId="17" fillId="13" borderId="14" xfId="0" applyFont="1" applyFill="1" applyBorder="1" applyAlignment="1">
      <alignment vertical="top" wrapText="1"/>
    </xf>
    <xf numFmtId="0" fontId="17" fillId="13" borderId="15" xfId="0" applyFont="1" applyFill="1" applyBorder="1" applyAlignment="1">
      <alignment vertical="top" wrapText="1"/>
    </xf>
    <xf numFmtId="0" fontId="11" fillId="12" borderId="3" xfId="0" applyFont="1" applyFill="1" applyBorder="1" applyAlignment="1">
      <alignment vertical="top" wrapText="1"/>
    </xf>
    <xf numFmtId="0" fontId="49" fillId="0" borderId="0" xfId="0" applyFont="1"/>
    <xf numFmtId="0" fontId="50" fillId="9" borderId="14" xfId="0" applyFont="1" applyFill="1" applyBorder="1" applyAlignment="1">
      <alignment wrapText="1"/>
    </xf>
    <xf numFmtId="0" fontId="50" fillId="9" borderId="15" xfId="0" applyFont="1" applyFill="1" applyBorder="1" applyAlignment="1">
      <alignment wrapText="1"/>
    </xf>
    <xf numFmtId="0" fontId="50" fillId="9" borderId="2" xfId="0" applyFont="1" applyFill="1" applyBorder="1" applyAlignment="1">
      <alignment wrapText="1"/>
    </xf>
    <xf numFmtId="0" fontId="21" fillId="17" borderId="3" xfId="0" applyFont="1" applyFill="1" applyBorder="1" applyAlignment="1">
      <alignment wrapText="1"/>
    </xf>
    <xf numFmtId="0" fontId="21" fillId="18" borderId="3" xfId="0" applyFont="1" applyFill="1" applyBorder="1" applyAlignment="1">
      <alignment wrapText="1"/>
    </xf>
    <xf numFmtId="0" fontId="54" fillId="18" borderId="3" xfId="6" applyFill="1" applyBorder="1" applyAlignment="1" applyProtection="1">
      <alignment wrapText="1"/>
    </xf>
    <xf numFmtId="0" fontId="21" fillId="19" borderId="3" xfId="0" applyFont="1" applyFill="1" applyBorder="1" applyAlignment="1">
      <alignment wrapText="1"/>
    </xf>
    <xf numFmtId="0" fontId="54" fillId="9" borderId="2" xfId="6" applyFill="1" applyBorder="1" applyAlignment="1" applyProtection="1">
      <alignment wrapText="1"/>
    </xf>
    <xf numFmtId="0" fontId="21" fillId="20" borderId="3" xfId="0" applyFont="1" applyFill="1" applyBorder="1" applyAlignment="1">
      <alignment wrapText="1"/>
    </xf>
    <xf numFmtId="0" fontId="54" fillId="20" borderId="3" xfId="6" applyFill="1" applyBorder="1" applyAlignment="1" applyProtection="1">
      <alignment wrapText="1"/>
    </xf>
    <xf numFmtId="0" fontId="54" fillId="9" borderId="2" xfId="6" applyFill="1" applyBorder="1" applyAlignment="1" applyProtection="1"/>
    <xf numFmtId="0" fontId="50" fillId="17" borderId="14" xfId="0" applyFont="1" applyFill="1" applyBorder="1" applyAlignment="1">
      <alignment wrapText="1"/>
    </xf>
    <xf numFmtId="0" fontId="50" fillId="20" borderId="2" xfId="0" applyFont="1" applyFill="1" applyBorder="1" applyAlignment="1">
      <alignment wrapText="1"/>
    </xf>
    <xf numFmtId="0" fontId="50" fillId="18" borderId="2" xfId="0" applyFont="1" applyFill="1" applyBorder="1" applyAlignment="1">
      <alignment wrapText="1"/>
    </xf>
    <xf numFmtId="0" fontId="53" fillId="0" borderId="0" xfId="0" applyFont="1"/>
    <xf numFmtId="0" fontId="54" fillId="0" borderId="0" xfId="6" applyAlignment="1" applyProtection="1"/>
    <xf numFmtId="0" fontId="50" fillId="19" borderId="2" xfId="0" applyFont="1" applyFill="1" applyBorder="1" applyAlignment="1">
      <alignment wrapText="1"/>
    </xf>
    <xf numFmtId="0" fontId="55" fillId="13" borderId="19" xfId="0" applyFont="1" applyFill="1" applyBorder="1" applyAlignment="1">
      <alignment wrapText="1"/>
    </xf>
    <xf numFmtId="0" fontId="9" fillId="13" borderId="19" xfId="0" applyFont="1" applyFill="1" applyBorder="1" applyAlignment="1">
      <alignment wrapText="1"/>
    </xf>
    <xf numFmtId="0" fontId="55" fillId="13" borderId="20" xfId="0" applyFont="1" applyFill="1" applyBorder="1" applyAlignment="1">
      <alignment wrapText="1"/>
    </xf>
    <xf numFmtId="0" fontId="11" fillId="16" borderId="19" xfId="0" applyFont="1" applyFill="1" applyBorder="1" applyAlignment="1">
      <alignment wrapText="1"/>
    </xf>
    <xf numFmtId="0" fontId="11" fillId="12" borderId="19" xfId="0" applyFont="1" applyFill="1" applyBorder="1" applyAlignment="1">
      <alignment wrapText="1"/>
    </xf>
    <xf numFmtId="0" fontId="11" fillId="12" borderId="20" xfId="0" applyFont="1" applyFill="1" applyBorder="1" applyAlignment="1">
      <alignment wrapText="1"/>
    </xf>
    <xf numFmtId="0" fontId="54" fillId="12" borderId="19" xfId="6" applyFill="1" applyBorder="1" applyAlignment="1" applyProtection="1">
      <alignment wrapText="1"/>
    </xf>
    <xf numFmtId="0" fontId="17" fillId="13" borderId="19" xfId="0" applyFont="1" applyFill="1" applyBorder="1" applyAlignment="1">
      <alignment wrapText="1"/>
    </xf>
    <xf numFmtId="0" fontId="17" fillId="13" borderId="20" xfId="0" applyFont="1" applyFill="1" applyBorder="1" applyAlignment="1">
      <alignment wrapText="1"/>
    </xf>
    <xf numFmtId="0" fontId="52" fillId="0" borderId="0" xfId="0" applyFont="1"/>
    <xf numFmtId="0" fontId="0" fillId="21" borderId="0" xfId="0" applyFill="1"/>
    <xf numFmtId="0" fontId="0" fillId="21" borderId="44" xfId="0" applyFill="1" applyBorder="1"/>
    <xf numFmtId="0" fontId="0" fillId="21" borderId="5" xfId="0" applyFill="1" applyBorder="1"/>
    <xf numFmtId="0" fontId="0" fillId="21" borderId="45" xfId="0" applyFill="1" applyBorder="1"/>
    <xf numFmtId="0" fontId="0" fillId="21" borderId="46" xfId="0" applyFill="1" applyBorder="1"/>
    <xf numFmtId="0" fontId="0" fillId="21" borderId="47" xfId="0" applyFill="1" applyBorder="1"/>
    <xf numFmtId="0" fontId="0" fillId="21" borderId="48" xfId="0" applyFill="1" applyBorder="1"/>
    <xf numFmtId="0" fontId="0" fillId="21" borderId="7" xfId="0" applyFill="1" applyBorder="1"/>
    <xf numFmtId="0" fontId="0" fillId="21" borderId="8" xfId="0" applyFill="1" applyBorder="1"/>
    <xf numFmtId="0" fontId="0" fillId="21" borderId="0" xfId="0" quotePrefix="1" applyFill="1"/>
    <xf numFmtId="0" fontId="0" fillId="21" borderId="49" xfId="0" applyFill="1" applyBorder="1"/>
    <xf numFmtId="0" fontId="0" fillId="21" borderId="50" xfId="0" applyFill="1" applyBorder="1"/>
    <xf numFmtId="171" fontId="0" fillId="21" borderId="50" xfId="0" applyNumberFormat="1" applyFill="1" applyBorder="1"/>
    <xf numFmtId="0" fontId="0" fillId="21" borderId="51" xfId="0" applyFill="1" applyBorder="1"/>
    <xf numFmtId="171" fontId="0" fillId="0" borderId="0" xfId="0" applyNumberFormat="1"/>
    <xf numFmtId="0" fontId="0" fillId="0" borderId="52" xfId="0" applyBorder="1"/>
    <xf numFmtId="0" fontId="0" fillId="0" borderId="45" xfId="0" applyBorder="1"/>
    <xf numFmtId="3" fontId="0" fillId="0" borderId="46" xfId="0" applyNumberFormat="1" applyBorder="1"/>
    <xf numFmtId="3" fontId="0" fillId="0" borderId="47" xfId="0" applyNumberFormat="1" applyBorder="1"/>
    <xf numFmtId="3" fontId="0" fillId="0" borderId="48" xfId="0" applyNumberFormat="1" applyBorder="1"/>
    <xf numFmtId="3" fontId="0" fillId="0" borderId="7" xfId="0" applyNumberFormat="1" applyBorder="1"/>
    <xf numFmtId="3" fontId="0" fillId="0" borderId="5" xfId="0" applyNumberFormat="1" applyBorder="1"/>
    <xf numFmtId="3" fontId="0" fillId="0" borderId="8" xfId="0" applyNumberFormat="1" applyBorder="1"/>
    <xf numFmtId="3" fontId="0" fillId="0" borderId="49" xfId="0" applyNumberFormat="1" applyBorder="1"/>
    <xf numFmtId="3" fontId="0" fillId="0" borderId="50" xfId="0" applyNumberFormat="1" applyBorder="1"/>
    <xf numFmtId="3" fontId="0" fillId="0" borderId="51" xfId="0" applyNumberFormat="1" applyBorder="1"/>
    <xf numFmtId="3" fontId="0" fillId="0" borderId="0" xfId="0" applyNumberFormat="1"/>
    <xf numFmtId="0" fontId="0" fillId="21" borderId="52" xfId="0" applyFill="1" applyBorder="1"/>
    <xf numFmtId="171" fontId="0" fillId="21" borderId="7" xfId="0" applyNumberFormat="1" applyFill="1" applyBorder="1"/>
    <xf numFmtId="171" fontId="0" fillId="21" borderId="5" xfId="0" applyNumberFormat="1" applyFill="1" applyBorder="1"/>
    <xf numFmtId="171" fontId="0" fillId="21" borderId="8" xfId="0" applyNumberFormat="1" applyFill="1" applyBorder="1"/>
    <xf numFmtId="171" fontId="0" fillId="21" borderId="49" xfId="0" applyNumberFormat="1" applyFill="1" applyBorder="1"/>
    <xf numFmtId="171" fontId="0" fillId="21" borderId="51" xfId="0" applyNumberFormat="1" applyFill="1" applyBorder="1"/>
    <xf numFmtId="0" fontId="57" fillId="0" borderId="0" xfId="8"/>
    <xf numFmtId="0" fontId="27" fillId="5" borderId="5" xfId="8" applyFont="1" applyFill="1" applyBorder="1"/>
    <xf numFmtId="0" fontId="37" fillId="5" borderId="0" xfId="8" applyFont="1" applyFill="1" applyBorder="1" applyAlignment="1">
      <alignment vertical="top" wrapText="1"/>
    </xf>
    <xf numFmtId="0" fontId="57" fillId="0" borderId="0" xfId="8" applyBorder="1" applyAlignment="1">
      <alignment vertical="top" wrapText="1"/>
    </xf>
    <xf numFmtId="0" fontId="57" fillId="0" borderId="5" xfId="8" applyFill="1" applyBorder="1" applyAlignment="1">
      <alignment vertical="top" wrapText="1"/>
    </xf>
    <xf numFmtId="14" fontId="57" fillId="0" borderId="5" xfId="8" applyNumberFormat="1" applyFill="1" applyBorder="1" applyAlignment="1">
      <alignment vertical="top" wrapText="1"/>
    </xf>
    <xf numFmtId="9" fontId="57" fillId="0" borderId="5" xfId="8" applyNumberFormat="1" applyFill="1" applyBorder="1" applyAlignment="1">
      <alignment vertical="top" wrapText="1"/>
    </xf>
    <xf numFmtId="0" fontId="8" fillId="0" borderId="5" xfId="8" applyFont="1" applyFill="1" applyBorder="1" applyAlignment="1">
      <alignment vertical="top" wrapText="1"/>
    </xf>
    <xf numFmtId="1" fontId="57" fillId="0" borderId="5" xfId="8" applyNumberFormat="1" applyFill="1" applyBorder="1" applyAlignment="1">
      <alignment vertical="top" wrapText="1"/>
    </xf>
    <xf numFmtId="0" fontId="8" fillId="0" borderId="5" xfId="8" applyFont="1" applyBorder="1" applyAlignment="1">
      <alignment wrapText="1"/>
    </xf>
    <xf numFmtId="0" fontId="57" fillId="0" borderId="5" xfId="8" applyBorder="1"/>
    <xf numFmtId="14" fontId="57" fillId="0" borderId="5" xfId="8" applyNumberFormat="1" applyBorder="1"/>
    <xf numFmtId="0" fontId="57" fillId="0" borderId="5" xfId="8" applyFill="1" applyBorder="1"/>
    <xf numFmtId="0" fontId="57" fillId="0" borderId="5" xfId="8" quotePrefix="1" applyFill="1" applyBorder="1" applyAlignment="1">
      <alignment vertical="top" wrapText="1"/>
    </xf>
    <xf numFmtId="14" fontId="8" fillId="0" borderId="5" xfId="8" applyNumberFormat="1" applyFont="1" applyFill="1" applyBorder="1" applyAlignment="1">
      <alignment horizontal="right" vertical="top" wrapText="1"/>
    </xf>
    <xf numFmtId="0" fontId="57" fillId="0" borderId="5" xfId="8" applyNumberFormat="1" applyFill="1" applyBorder="1" applyAlignment="1">
      <alignment vertical="top" wrapText="1"/>
    </xf>
    <xf numFmtId="0" fontId="8" fillId="0" borderId="5" xfId="7" applyFill="1" applyBorder="1" applyAlignment="1">
      <alignment vertical="top" wrapText="1"/>
    </xf>
    <xf numFmtId="9" fontId="8" fillId="0" borderId="5" xfId="8" applyNumberFormat="1" applyFont="1" applyFill="1" applyBorder="1" applyAlignment="1">
      <alignment vertical="top" wrapText="1"/>
    </xf>
    <xf numFmtId="0" fontId="27" fillId="5" borderId="5" xfId="8" applyFont="1" applyFill="1" applyBorder="1" applyAlignment="1">
      <alignment wrapText="1"/>
    </xf>
    <xf numFmtId="0" fontId="57" fillId="0" borderId="5" xfId="8" applyBorder="1" applyAlignment="1">
      <alignment vertical="top" wrapText="1"/>
    </xf>
    <xf numFmtId="0" fontId="8" fillId="0" borderId="5" xfId="7" applyFont="1" applyBorder="1" applyAlignment="1">
      <alignment vertical="top" wrapText="1"/>
    </xf>
    <xf numFmtId="4" fontId="57" fillId="0" borderId="5" xfId="8" applyNumberFormat="1" applyBorder="1" applyAlignment="1">
      <alignment vertical="top" wrapText="1"/>
    </xf>
    <xf numFmtId="0" fontId="8" fillId="0" borderId="29" xfId="7" applyFont="1" applyFill="1" applyBorder="1" applyAlignment="1">
      <alignment vertical="top" wrapText="1"/>
    </xf>
    <xf numFmtId="0" fontId="8" fillId="0" borderId="5" xfId="7" applyFont="1" applyBorder="1"/>
    <xf numFmtId="0" fontId="8" fillId="0" borderId="0" xfId="7" applyFont="1" applyBorder="1"/>
    <xf numFmtId="0" fontId="8" fillId="0" borderId="5" xfId="7" applyFont="1" applyFill="1" applyBorder="1" applyAlignment="1">
      <alignment vertical="top" wrapText="1"/>
    </xf>
    <xf numFmtId="0" fontId="8" fillId="0" borderId="5" xfId="7" applyFont="1" applyBorder="1" applyAlignment="1">
      <alignment vertical="top"/>
    </xf>
    <xf numFmtId="0" fontId="8" fillId="0" borderId="5" xfId="7" applyBorder="1" applyAlignment="1">
      <alignment vertical="top" wrapText="1"/>
    </xf>
    <xf numFmtId="0" fontId="8" fillId="0" borderId="0" xfId="11" applyBorder="1"/>
    <xf numFmtId="0" fontId="8" fillId="0" borderId="0" xfId="11" applyBorder="1" applyAlignment="1">
      <alignment vertical="top" wrapText="1"/>
    </xf>
    <xf numFmtId="0" fontId="27" fillId="5" borderId="5" xfId="11" applyFont="1" applyFill="1" applyBorder="1"/>
    <xf numFmtId="0" fontId="27" fillId="5" borderId="5" xfId="11" applyFont="1" applyFill="1" applyBorder="1" applyAlignment="1">
      <alignment wrapText="1"/>
    </xf>
    <xf numFmtId="0" fontId="8" fillId="0" borderId="5" xfId="11" applyBorder="1" applyAlignment="1">
      <alignment vertical="top" wrapText="1"/>
    </xf>
    <xf numFmtId="4" fontId="8" fillId="0" borderId="5" xfId="7" applyNumberFormat="1" applyBorder="1" applyAlignment="1">
      <alignment vertical="top" wrapText="1"/>
    </xf>
    <xf numFmtId="4" fontId="8" fillId="0" borderId="5" xfId="7" applyNumberFormat="1" applyBorder="1"/>
    <xf numFmtId="4" fontId="8" fillId="0" borderId="5" xfId="7" quotePrefix="1" applyNumberFormat="1" applyBorder="1" applyAlignment="1">
      <alignment vertical="top" wrapText="1"/>
    </xf>
    <xf numFmtId="4" fontId="8" fillId="0" borderId="5" xfId="11" applyNumberFormat="1" applyBorder="1" applyAlignment="1">
      <alignment vertical="top" wrapText="1"/>
    </xf>
    <xf numFmtId="4" fontId="8" fillId="0" borderId="5" xfId="11" quotePrefix="1" applyNumberFormat="1" applyBorder="1" applyAlignment="1">
      <alignment vertical="top" wrapText="1"/>
    </xf>
    <xf numFmtId="4" fontId="8" fillId="0" borderId="0" xfId="11" applyNumberFormat="1" applyBorder="1"/>
    <xf numFmtId="0" fontId="8" fillId="0" borderId="5" xfId="11" applyFont="1" applyBorder="1" applyAlignment="1">
      <alignment vertical="top" wrapText="1"/>
    </xf>
    <xf numFmtId="4" fontId="8" fillId="0" borderId="5" xfId="11" applyNumberFormat="1" applyBorder="1" applyAlignment="1">
      <alignment horizontal="right" vertical="top" wrapText="1"/>
    </xf>
    <xf numFmtId="4" fontId="8" fillId="0" borderId="5" xfId="11" applyNumberFormat="1" applyFill="1" applyBorder="1" applyAlignment="1">
      <alignment vertical="top" wrapText="1"/>
    </xf>
    <xf numFmtId="0" fontId="8" fillId="0" borderId="5" xfId="11" applyFill="1" applyBorder="1" applyAlignment="1">
      <alignment vertical="top" wrapText="1"/>
    </xf>
    <xf numFmtId="0" fontId="8" fillId="0" borderId="5" xfId="11" applyFont="1" applyFill="1" applyBorder="1" applyAlignment="1">
      <alignment vertical="top" wrapText="1"/>
    </xf>
    <xf numFmtId="0" fontId="8" fillId="0" borderId="5" xfId="11" applyBorder="1" applyAlignment="1">
      <alignment horizontal="right" vertical="top" wrapText="1"/>
    </xf>
    <xf numFmtId="4" fontId="8" fillId="0" borderId="5" xfId="11" applyNumberFormat="1" applyFont="1" applyBorder="1" applyAlignment="1">
      <alignment vertical="top" wrapText="1"/>
    </xf>
    <xf numFmtId="4" fontId="8" fillId="0" borderId="5" xfId="11" applyNumberFormat="1" applyFont="1" applyBorder="1" applyAlignment="1">
      <alignment horizontal="right" vertical="top"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4" fillId="2" borderId="6" xfId="0" applyFont="1" applyFill="1" applyBorder="1" applyAlignment="1">
      <alignment vertical="top" wrapText="1"/>
    </xf>
    <xf numFmtId="0" fontId="4" fillId="2" borderId="4" xfId="0" applyFont="1" applyFill="1" applyBorder="1" applyAlignment="1">
      <alignmen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9" fillId="4" borderId="23" xfId="2" applyFont="1" applyFill="1" applyBorder="1" applyAlignment="1">
      <alignment horizontal="left"/>
    </xf>
    <xf numFmtId="0" fontId="9" fillId="4" borderId="11" xfId="2" applyFont="1" applyFill="1" applyBorder="1" applyAlignment="1">
      <alignment horizontal="left"/>
    </xf>
    <xf numFmtId="0" fontId="9" fillId="4" borderId="21" xfId="2" applyFont="1" applyFill="1" applyBorder="1" applyAlignment="1">
      <alignment horizontal="left"/>
    </xf>
    <xf numFmtId="0" fontId="12" fillId="5" borderId="23" xfId="2" applyFont="1" applyFill="1" applyBorder="1" applyAlignment="1">
      <alignment horizontal="left"/>
    </xf>
    <xf numFmtId="0" fontId="12" fillId="5" borderId="11" xfId="2" applyFont="1" applyFill="1" applyBorder="1" applyAlignment="1">
      <alignment horizontal="left"/>
    </xf>
    <xf numFmtId="0" fontId="12" fillId="5" borderId="21" xfId="2" applyFont="1" applyFill="1" applyBorder="1" applyAlignment="1">
      <alignment horizontal="left"/>
    </xf>
    <xf numFmtId="0" fontId="13" fillId="4" borderId="22" xfId="0" applyFont="1" applyFill="1" applyBorder="1" applyAlignment="1">
      <alignment horizontal="center"/>
    </xf>
    <xf numFmtId="0" fontId="14" fillId="5" borderId="22" xfId="0" applyFont="1" applyFill="1" applyBorder="1" applyAlignment="1">
      <alignment horizontal="center"/>
    </xf>
    <xf numFmtId="0" fontId="21" fillId="0" borderId="23" xfId="2" applyFont="1" applyBorder="1" applyAlignment="1">
      <alignment horizontal="left" vertical="top" wrapText="1"/>
    </xf>
    <xf numFmtId="0" fontId="21" fillId="0" borderId="11" xfId="2" applyFont="1" applyBorder="1" applyAlignment="1">
      <alignment horizontal="left" vertical="top"/>
    </xf>
    <xf numFmtId="0" fontId="21" fillId="0" borderId="21" xfId="2" applyFont="1" applyBorder="1" applyAlignment="1">
      <alignment horizontal="left" vertical="top"/>
    </xf>
    <xf numFmtId="0" fontId="19" fillId="5" borderId="23" xfId="2" applyFont="1" applyFill="1" applyBorder="1" applyAlignment="1">
      <alignment horizontal="left" wrapText="1"/>
    </xf>
    <xf numFmtId="0" fontId="19" fillId="5" borderId="11" xfId="2" applyFont="1" applyFill="1" applyBorder="1" applyAlignment="1">
      <alignment horizontal="left" wrapText="1"/>
    </xf>
    <xf numFmtId="0" fontId="19" fillId="5" borderId="21" xfId="2" applyFont="1" applyFill="1" applyBorder="1" applyAlignment="1">
      <alignment horizontal="left" wrapText="1"/>
    </xf>
    <xf numFmtId="0" fontId="43" fillId="5" borderId="23" xfId="2" applyFont="1" applyFill="1" applyBorder="1" applyAlignment="1">
      <alignment horizontal="left" wrapText="1"/>
    </xf>
    <xf numFmtId="0" fontId="12" fillId="0" borderId="23" xfId="2" applyFont="1" applyFill="1" applyBorder="1" applyAlignment="1">
      <alignment horizontal="center"/>
    </xf>
    <xf numFmtId="0" fontId="12" fillId="0" borderId="11" xfId="2" applyFont="1" applyFill="1" applyBorder="1" applyAlignment="1">
      <alignment horizontal="center"/>
    </xf>
    <xf numFmtId="0" fontId="12" fillId="0" borderId="21" xfId="2" applyFont="1" applyFill="1" applyBorder="1" applyAlignment="1">
      <alignment horizontal="center"/>
    </xf>
    <xf numFmtId="0" fontId="11" fillId="0" borderId="23" xfId="2" applyFont="1" applyBorder="1" applyAlignment="1">
      <alignment horizontal="center"/>
    </xf>
    <xf numFmtId="0" fontId="11" fillId="0" borderId="11" xfId="2" applyFont="1" applyBorder="1" applyAlignment="1">
      <alignment horizontal="center"/>
    </xf>
    <xf numFmtId="0" fontId="11" fillId="0" borderId="21" xfId="2" applyFont="1" applyBorder="1" applyAlignment="1">
      <alignment horizontal="center"/>
    </xf>
    <xf numFmtId="3" fontId="11" fillId="0" borderId="23" xfId="2" applyNumberFormat="1" applyFont="1" applyBorder="1" applyAlignment="1">
      <alignment horizontal="left"/>
    </xf>
    <xf numFmtId="3" fontId="11" fillId="0" borderId="11" xfId="2" applyNumberFormat="1" applyFont="1" applyBorder="1" applyAlignment="1">
      <alignment horizontal="left"/>
    </xf>
    <xf numFmtId="3" fontId="11" fillId="0" borderId="21" xfId="2" applyNumberFormat="1" applyFont="1" applyBorder="1" applyAlignment="1">
      <alignment horizontal="left"/>
    </xf>
    <xf numFmtId="0" fontId="9" fillId="4" borderId="23" xfId="0" applyFont="1" applyFill="1" applyBorder="1" applyAlignment="1">
      <alignment horizontal="left"/>
    </xf>
    <xf numFmtId="0" fontId="9" fillId="4" borderId="11" xfId="0" applyFont="1" applyFill="1" applyBorder="1" applyAlignment="1">
      <alignment horizontal="left"/>
    </xf>
    <xf numFmtId="0" fontId="9" fillId="4" borderId="21" xfId="0" applyFont="1" applyFill="1" applyBorder="1" applyAlignment="1">
      <alignment horizontal="left"/>
    </xf>
    <xf numFmtId="0" fontId="12" fillId="5" borderId="22" xfId="0" applyFont="1" applyFill="1" applyBorder="1" applyAlignment="1">
      <alignment horizontal="left"/>
    </xf>
    <xf numFmtId="0" fontId="10" fillId="5" borderId="0" xfId="0" applyFont="1" applyFill="1" applyBorder="1" applyAlignment="1">
      <alignment horizontal="center"/>
    </xf>
    <xf numFmtId="0" fontId="12" fillId="5" borderId="23" xfId="0" applyFont="1" applyFill="1" applyBorder="1" applyAlignment="1">
      <alignment horizontal="left"/>
    </xf>
    <xf numFmtId="0" fontId="12" fillId="5" borderId="11" xfId="0" applyFont="1" applyFill="1" applyBorder="1" applyAlignment="1">
      <alignment horizontal="left"/>
    </xf>
    <xf numFmtId="0" fontId="12" fillId="5" borderId="21" xfId="0" applyFont="1" applyFill="1" applyBorder="1" applyAlignment="1">
      <alignment horizontal="left"/>
    </xf>
    <xf numFmtId="20" fontId="12" fillId="5" borderId="11" xfId="0" applyNumberFormat="1" applyFont="1" applyFill="1" applyBorder="1" applyAlignment="1">
      <alignment horizontal="left" wrapText="1"/>
    </xf>
    <xf numFmtId="20" fontId="24" fillId="5" borderId="22" xfId="0" applyNumberFormat="1" applyFont="1" applyFill="1" applyBorder="1" applyAlignment="1">
      <alignment horizontal="left" wrapText="1"/>
    </xf>
    <xf numFmtId="20" fontId="12" fillId="5" borderId="22" xfId="0" applyNumberFormat="1" applyFont="1" applyFill="1" applyBorder="1" applyAlignment="1">
      <alignment horizontal="left" wrapText="1"/>
    </xf>
    <xf numFmtId="0" fontId="26" fillId="4" borderId="10" xfId="0" applyFont="1" applyFill="1" applyBorder="1" applyAlignment="1">
      <alignment horizontal="left"/>
    </xf>
    <xf numFmtId="0" fontId="26" fillId="4" borderId="11" xfId="0" applyFont="1" applyFill="1" applyBorder="1" applyAlignment="1">
      <alignment horizontal="left"/>
    </xf>
    <xf numFmtId="0" fontId="26" fillId="4" borderId="9" xfId="0" applyFont="1" applyFill="1" applyBorder="1" applyAlignment="1">
      <alignment horizontal="left"/>
    </xf>
    <xf numFmtId="0" fontId="29" fillId="5" borderId="10" xfId="0" applyFont="1" applyFill="1" applyBorder="1" applyAlignment="1">
      <alignment horizontal="left"/>
    </xf>
    <xf numFmtId="0" fontId="29" fillId="5" borderId="11" xfId="0" applyFont="1" applyFill="1" applyBorder="1" applyAlignment="1">
      <alignment horizontal="left"/>
    </xf>
    <xf numFmtId="0" fontId="29" fillId="5" borderId="9" xfId="0" applyFont="1" applyFill="1" applyBorder="1" applyAlignment="1">
      <alignment horizontal="left"/>
    </xf>
    <xf numFmtId="0" fontId="30" fillId="5" borderId="10" xfId="0" applyFont="1" applyFill="1" applyBorder="1" applyAlignment="1">
      <alignment horizontal="left"/>
    </xf>
    <xf numFmtId="0" fontId="30" fillId="5" borderId="11" xfId="0" applyFont="1" applyFill="1" applyBorder="1" applyAlignment="1">
      <alignment horizontal="left"/>
    </xf>
    <xf numFmtId="0" fontId="30" fillId="5" borderId="9" xfId="0" applyFont="1" applyFill="1" applyBorder="1" applyAlignment="1">
      <alignment horizontal="left"/>
    </xf>
    <xf numFmtId="0" fontId="0" fillId="0" borderId="0" xfId="0" applyAlignment="1">
      <alignment horizontal="center"/>
    </xf>
    <xf numFmtId="0" fontId="9" fillId="4" borderId="10" xfId="0" applyFont="1" applyFill="1" applyBorder="1" applyAlignment="1">
      <alignment horizontal="left"/>
    </xf>
    <xf numFmtId="0" fontId="26" fillId="4" borderId="22" xfId="0" applyFont="1" applyFill="1" applyBorder="1" applyAlignment="1">
      <alignment horizontal="left" wrapText="1"/>
    </xf>
    <xf numFmtId="0" fontId="29" fillId="5" borderId="22" xfId="0" applyFont="1" applyFill="1" applyBorder="1" applyAlignment="1">
      <alignment horizontal="left"/>
    </xf>
    <xf numFmtId="0" fontId="30" fillId="5" borderId="23" xfId="0" applyFont="1" applyFill="1" applyBorder="1" applyAlignment="1">
      <alignment horizontal="left"/>
    </xf>
    <xf numFmtId="0" fontId="30" fillId="5" borderId="21" xfId="0" applyFont="1" applyFill="1" applyBorder="1" applyAlignment="1">
      <alignment horizontal="left"/>
    </xf>
    <xf numFmtId="0" fontId="30" fillId="5" borderId="22" xfId="0" applyFont="1" applyFill="1" applyBorder="1" applyAlignment="1">
      <alignment horizontal="left"/>
    </xf>
    <xf numFmtId="0" fontId="30" fillId="5" borderId="23" xfId="0" applyFont="1" applyFill="1" applyBorder="1" applyAlignment="1">
      <alignment horizontal="left" wrapText="1"/>
    </xf>
    <xf numFmtId="0" fontId="26" fillId="4" borderId="23" xfId="0" applyFont="1" applyFill="1" applyBorder="1" applyAlignment="1">
      <alignment horizontal="left"/>
    </xf>
    <xf numFmtId="0" fontId="26" fillId="4" borderId="21" xfId="0" applyFont="1" applyFill="1" applyBorder="1" applyAlignment="1">
      <alignment horizontal="left"/>
    </xf>
    <xf numFmtId="0" fontId="30" fillId="5" borderId="22" xfId="0" applyFont="1" applyFill="1" applyBorder="1" applyAlignment="1">
      <alignment horizontal="left" wrapText="1"/>
    </xf>
    <xf numFmtId="0" fontId="26" fillId="4" borderId="23" xfId="0" applyFont="1" applyFill="1" applyBorder="1" applyAlignment="1">
      <alignment horizontal="left" vertical="top"/>
    </xf>
    <xf numFmtId="0" fontId="26" fillId="4" borderId="11" xfId="0" applyFont="1" applyFill="1" applyBorder="1" applyAlignment="1">
      <alignment horizontal="left" vertical="top"/>
    </xf>
    <xf numFmtId="0" fontId="26" fillId="4" borderId="21" xfId="0" applyFont="1" applyFill="1" applyBorder="1" applyAlignment="1">
      <alignment horizontal="left" vertical="top"/>
    </xf>
    <xf numFmtId="0" fontId="27" fillId="5" borderId="22" xfId="0" applyFont="1" applyFill="1" applyBorder="1" applyAlignment="1">
      <alignment horizontal="center" vertical="center" wrapText="1"/>
    </xf>
    <xf numFmtId="0" fontId="29" fillId="5" borderId="22" xfId="0" applyFont="1" applyFill="1" applyBorder="1" applyAlignment="1">
      <alignment horizontal="left" wrapText="1"/>
    </xf>
    <xf numFmtId="0" fontId="11" fillId="13" borderId="30" xfId="0" applyFont="1" applyFill="1" applyBorder="1" applyAlignment="1">
      <alignment vertical="top" wrapText="1"/>
    </xf>
    <xf numFmtId="0" fontId="11" fillId="13" borderId="31" xfId="0" applyFont="1" applyFill="1" applyBorder="1" applyAlignment="1">
      <alignment vertical="top" wrapText="1"/>
    </xf>
    <xf numFmtId="0" fontId="11" fillId="13" borderId="30" xfId="0" applyFont="1" applyFill="1" applyBorder="1" applyAlignment="1">
      <alignment horizontal="left" vertical="top" wrapText="1"/>
    </xf>
    <xf numFmtId="0" fontId="11" fillId="13" borderId="31" xfId="0" applyFont="1" applyFill="1" applyBorder="1" applyAlignment="1">
      <alignment horizontal="left" vertical="top" wrapText="1"/>
    </xf>
    <xf numFmtId="0" fontId="9" fillId="13" borderId="17" xfId="0" applyFont="1" applyFill="1" applyBorder="1" applyAlignment="1">
      <alignment wrapText="1"/>
    </xf>
    <xf numFmtId="0" fontId="9" fillId="13" borderId="42" xfId="0" applyFont="1" applyFill="1" applyBorder="1" applyAlignment="1">
      <alignment wrapText="1"/>
    </xf>
    <xf numFmtId="0" fontId="9" fillId="13" borderId="43" xfId="0" applyFont="1" applyFill="1" applyBorder="1" applyAlignment="1">
      <alignment wrapText="1"/>
    </xf>
    <xf numFmtId="0" fontId="27" fillId="5" borderId="45" xfId="8" applyFont="1" applyFill="1" applyBorder="1" applyAlignment="1">
      <alignment horizontal="center"/>
    </xf>
    <xf numFmtId="0" fontId="27" fillId="5" borderId="53" xfId="8" applyFont="1" applyFill="1" applyBorder="1" applyAlignment="1">
      <alignment horizontal="center"/>
    </xf>
    <xf numFmtId="0" fontId="57" fillId="0" borderId="45" xfId="8" applyFill="1" applyBorder="1" applyAlignment="1">
      <alignment horizontal="left" vertical="top" wrapText="1"/>
    </xf>
    <xf numFmtId="0" fontId="57" fillId="0" borderId="53" xfId="8" applyFill="1" applyBorder="1" applyAlignment="1">
      <alignment horizontal="left" vertical="top" wrapText="1"/>
    </xf>
    <xf numFmtId="0" fontId="57" fillId="0" borderId="54" xfId="8" applyFill="1" applyBorder="1" applyAlignment="1">
      <alignment horizontal="left" vertical="top" wrapText="1"/>
    </xf>
    <xf numFmtId="0" fontId="57" fillId="0" borderId="53" xfId="8" applyBorder="1" applyAlignment="1">
      <alignment horizontal="left"/>
    </xf>
    <xf numFmtId="0" fontId="27" fillId="5" borderId="45" xfId="11" applyFont="1" applyFill="1" applyBorder="1" applyAlignment="1">
      <alignment horizontal="center"/>
    </xf>
    <xf numFmtId="0" fontId="27" fillId="5" borderId="11" xfId="11" applyFont="1" applyFill="1" applyBorder="1" applyAlignment="1">
      <alignment horizontal="center"/>
    </xf>
    <xf numFmtId="0" fontId="27" fillId="5" borderId="54" xfId="11" applyFont="1" applyFill="1" applyBorder="1" applyAlignment="1">
      <alignment horizontal="center"/>
    </xf>
    <xf numFmtId="0" fontId="8" fillId="0" borderId="45" xfId="11" applyBorder="1" applyAlignment="1">
      <alignment horizontal="left" vertical="top" wrapText="1"/>
    </xf>
    <xf numFmtId="0" fontId="8" fillId="0" borderId="11" xfId="11" applyBorder="1" applyAlignment="1">
      <alignment horizontal="left" vertical="top" wrapText="1"/>
    </xf>
    <xf numFmtId="0" fontId="8" fillId="0" borderId="54" xfId="11" applyBorder="1" applyAlignment="1">
      <alignment horizontal="left" vertical="top" wrapText="1"/>
    </xf>
    <xf numFmtId="0" fontId="38" fillId="0" borderId="45" xfId="11" applyFont="1" applyBorder="1" applyAlignment="1">
      <alignment horizontal="left" vertical="top" wrapText="1"/>
    </xf>
    <xf numFmtId="0" fontId="38" fillId="0" borderId="11" xfId="11" applyFont="1" applyBorder="1" applyAlignment="1">
      <alignment horizontal="left" vertical="top" wrapText="1"/>
    </xf>
    <xf numFmtId="0" fontId="38" fillId="0" borderId="54" xfId="11" applyFont="1" applyBorder="1" applyAlignment="1">
      <alignment horizontal="left" vertical="top" wrapText="1"/>
    </xf>
    <xf numFmtId="0" fontId="8" fillId="0" borderId="45" xfId="11" applyFill="1" applyBorder="1" applyAlignment="1">
      <alignment horizontal="left" vertical="top" wrapText="1"/>
    </xf>
    <xf numFmtId="0" fontId="8" fillId="0" borderId="11" xfId="11" applyFill="1" applyBorder="1" applyAlignment="1">
      <alignment horizontal="left" vertical="top" wrapText="1"/>
    </xf>
    <xf numFmtId="0" fontId="8" fillId="0" borderId="54" xfId="11" applyFill="1" applyBorder="1" applyAlignment="1">
      <alignment horizontal="left" vertical="top" wrapText="1"/>
    </xf>
    <xf numFmtId="0" fontId="8" fillId="0" borderId="45" xfId="11" applyFont="1" applyBorder="1" applyAlignment="1">
      <alignment horizontal="left" vertical="top" wrapText="1"/>
    </xf>
    <xf numFmtId="0" fontId="37" fillId="5" borderId="0" xfId="8" applyFont="1" applyFill="1" applyAlignment="1">
      <alignment horizontal="left"/>
    </xf>
    <xf numFmtId="0" fontId="27" fillId="5" borderId="54" xfId="8" applyFont="1" applyFill="1" applyBorder="1" applyAlignment="1">
      <alignment horizontal="center"/>
    </xf>
    <xf numFmtId="0" fontId="13" fillId="4" borderId="23" xfId="0" applyFont="1" applyFill="1" applyBorder="1" applyAlignment="1">
      <alignment horizontal="center"/>
    </xf>
    <xf numFmtId="0" fontId="13" fillId="4" borderId="11" xfId="0" applyFont="1" applyFill="1" applyBorder="1" applyAlignment="1">
      <alignment horizontal="center"/>
    </xf>
    <xf numFmtId="0" fontId="22" fillId="4" borderId="23" xfId="0" applyFont="1" applyFill="1" applyBorder="1" applyAlignment="1">
      <alignment horizontal="left"/>
    </xf>
    <xf numFmtId="0" fontId="22" fillId="4" borderId="11" xfId="0" applyFont="1" applyFill="1" applyBorder="1" applyAlignment="1">
      <alignment horizontal="left"/>
    </xf>
  </cellXfs>
  <cellStyles count="12">
    <cellStyle name="Hyperlink" xfId="6" builtinId="8"/>
    <cellStyle name="Komma 2" xfId="3"/>
    <cellStyle name="Procent" xfId="1" builtinId="5"/>
    <cellStyle name="Standaard" xfId="0" builtinId="0"/>
    <cellStyle name="Standaard 2" xfId="2"/>
    <cellStyle name="Standaard 2 2" xfId="9"/>
    <cellStyle name="Standaard 3" xfId="4"/>
    <cellStyle name="Standaard 4" xfId="5"/>
    <cellStyle name="Standaard 5" xfId="10"/>
    <cellStyle name="Standaard 5 2" xfId="7"/>
    <cellStyle name="Standaard 6" xfId="8"/>
    <cellStyle name="Standaard 6 2" xfId="11"/>
  </cellStyles>
  <dxfs count="1">
    <dxf>
      <fill>
        <patternFill patternType="solid">
          <bgColor indexed="3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v>Spend aan marktpartijen</c:v>
          </c:tx>
          <c:cat>
            <c:numRef>
              <c:f>'[4]Tabel Weergave'!$B$8:$E$8</c:f>
              <c:numCache>
                <c:formatCode>General</c:formatCode>
                <c:ptCount val="4"/>
                <c:pt idx="0">
                  <c:v>2009</c:v>
                </c:pt>
                <c:pt idx="1">
                  <c:v>2010</c:v>
                </c:pt>
                <c:pt idx="2">
                  <c:v>2011</c:v>
                </c:pt>
                <c:pt idx="3">
                  <c:v>2012</c:v>
                </c:pt>
              </c:numCache>
            </c:numRef>
          </c:cat>
          <c:val>
            <c:numRef>
              <c:f>'[4]Tabel Weergave'!$B$7:$E$7</c:f>
              <c:numCache>
                <c:formatCode>General</c:formatCode>
                <c:ptCount val="4"/>
                <c:pt idx="0">
                  <c:v>11623000000</c:v>
                </c:pt>
                <c:pt idx="1">
                  <c:v>10836157781.579987</c:v>
                </c:pt>
                <c:pt idx="2">
                  <c:v>10186908297.547268</c:v>
                </c:pt>
                <c:pt idx="3">
                  <c:v>10063033717.455248</c:v>
                </c:pt>
              </c:numCache>
            </c:numRef>
          </c:val>
        </c:ser>
        <c:axId val="85605376"/>
        <c:axId val="86860544"/>
      </c:barChart>
      <c:catAx>
        <c:axId val="85605376"/>
        <c:scaling>
          <c:orientation val="minMax"/>
        </c:scaling>
        <c:axPos val="b"/>
        <c:numFmt formatCode="General" sourceLinked="1"/>
        <c:tickLblPos val="nextTo"/>
        <c:crossAx val="86860544"/>
        <c:crosses val="autoZero"/>
        <c:auto val="1"/>
        <c:lblAlgn val="ctr"/>
        <c:lblOffset val="100"/>
      </c:catAx>
      <c:valAx>
        <c:axId val="86860544"/>
        <c:scaling>
          <c:orientation val="minMax"/>
          <c:min val="0"/>
        </c:scaling>
        <c:axPos val="l"/>
        <c:majorGridlines/>
        <c:numFmt formatCode="General" sourceLinked="1"/>
        <c:tickLblPos val="nextTo"/>
        <c:crossAx val="85605376"/>
        <c:crosses val="autoZero"/>
        <c:crossBetween val="between"/>
        <c:majorUnit val="1000000000"/>
        <c:dispUnits>
          <c:builtInUnit val="millions"/>
          <c:dispUnitsLbl>
            <c:layout/>
          </c:dispUnitsLbl>
        </c:dispUnits>
      </c:valAx>
    </c:plotArea>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nl-NL"/>
              <a:t>Social</a:t>
            </a:r>
            <a:r>
              <a:rPr lang="nl-NL" baseline="0"/>
              <a:t> Return</a:t>
            </a:r>
            <a:endParaRPr lang="nl-NL"/>
          </a:p>
        </c:rich>
      </c:tx>
    </c:title>
    <c:view3D>
      <c:rotX val="30"/>
      <c:perspective val="30"/>
    </c:view3D>
    <c:plotArea>
      <c:layout/>
      <c:pie3DChart>
        <c:varyColors val="1"/>
        <c:ser>
          <c:idx val="0"/>
          <c:order val="0"/>
          <c:explosion val="3"/>
          <c:dPt>
            <c:idx val="6"/>
            <c:spPr>
              <a:solidFill>
                <a:srgbClr val="FFFF66"/>
              </a:solidFill>
            </c:spPr>
          </c:dPt>
          <c:dLbls>
            <c:showPercent val="1"/>
            <c:showLeaderLines val="1"/>
          </c:dLbls>
          <c:cat>
            <c:strRef>
              <c:f>[9]categorieën!$B$2:$I$2</c:f>
              <c:strCache>
                <c:ptCount val="8"/>
                <c:pt idx="0">
                  <c:v>1. Personeelsgerelateerde Zaken</c:v>
                </c:pt>
                <c:pt idx="1">
                  <c:v>2. Kantoorinrichting en Benodigdheden</c:v>
                </c:pt>
                <c:pt idx="2">
                  <c:v>3. Automatisering en Telecommunicatie</c:v>
                </c:pt>
                <c:pt idx="3">
                  <c:v>4. Inhuur en Uitbesteden</c:v>
                </c:pt>
                <c:pt idx="4">
                  <c:v>5. Vervoer en Emballage</c:v>
                </c:pt>
                <c:pt idx="5">
                  <c:v>6. Aanschaf/Huur Gebouwen Installaties</c:v>
                </c:pt>
                <c:pt idx="6">
                  <c:v>7. Exploitatie, Beheer Gebouwen, Installaties</c:v>
                </c:pt>
                <c:pt idx="7">
                  <c:v>8. Overig</c:v>
                </c:pt>
              </c:strCache>
            </c:strRef>
          </c:cat>
          <c:val>
            <c:numRef>
              <c:f>[9]categorieën!$B$31:$I$31</c:f>
              <c:numCache>
                <c:formatCode>General</c:formatCode>
                <c:ptCount val="8"/>
                <c:pt idx="0">
                  <c:v>4</c:v>
                </c:pt>
                <c:pt idx="1">
                  <c:v>2</c:v>
                </c:pt>
                <c:pt idx="2">
                  <c:v>9</c:v>
                </c:pt>
                <c:pt idx="3">
                  <c:v>9</c:v>
                </c:pt>
                <c:pt idx="4">
                  <c:v>3</c:v>
                </c:pt>
                <c:pt idx="5">
                  <c:v>3</c:v>
                </c:pt>
                <c:pt idx="6">
                  <c:v>36</c:v>
                </c:pt>
                <c:pt idx="7">
                  <c:v>8</c:v>
                </c:pt>
              </c:numCache>
            </c:numRef>
          </c:val>
        </c:ser>
        <c:dLbls>
          <c:showPercent val="1"/>
        </c:dLbls>
      </c:pie3DChart>
    </c:plotArea>
    <c:legend>
      <c:legendPos val="r"/>
    </c:legend>
    <c:plotVisOnly val="1"/>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1" i="0" u="none" strike="noStrike" baseline="0">
                <a:solidFill>
                  <a:srgbClr val="000000"/>
                </a:solidFill>
                <a:latin typeface="Arial"/>
                <a:ea typeface="Arial"/>
                <a:cs typeface="Arial"/>
              </a:defRPr>
            </a:pPr>
            <a:r>
              <a:rPr lang="nl-NL"/>
              <a:t>Man-vrouw verdeling naar leeftijd in 2012</a:t>
            </a:r>
          </a:p>
        </c:rich>
      </c:tx>
      <c:layout>
        <c:manualLayout>
          <c:xMode val="edge"/>
          <c:yMode val="edge"/>
          <c:x val="0.23446392364032725"/>
          <c:y val="3.4810180370754382E-2"/>
        </c:manualLayout>
      </c:layout>
      <c:spPr>
        <a:noFill/>
        <a:ln w="25400">
          <a:noFill/>
        </a:ln>
      </c:spPr>
    </c:title>
    <c:plotArea>
      <c:layout>
        <c:manualLayout>
          <c:layoutTarget val="inner"/>
          <c:xMode val="edge"/>
          <c:yMode val="edge"/>
          <c:x val="2.5423798948951019E-2"/>
          <c:y val="0.15189896889056576"/>
          <c:w val="0.91525676216223173"/>
          <c:h val="0.78481133926791657"/>
        </c:manualLayout>
      </c:layout>
      <c:barChart>
        <c:barDir val="bar"/>
        <c:grouping val="clustered"/>
        <c:ser>
          <c:idx val="0"/>
          <c:order val="0"/>
          <c:tx>
            <c:strRef>
              <c:f>'[5]8.M-V'!$B$1</c:f>
              <c:strCache>
                <c:ptCount val="1"/>
                <c:pt idx="0">
                  <c:v>Mannen</c:v>
                </c:pt>
              </c:strCache>
            </c:strRef>
          </c:tx>
          <c:spPr>
            <a:gradFill rotWithShape="0">
              <a:gsLst>
                <a:gs pos="0">
                  <a:srgbClr val="993366">
                    <a:gamma/>
                    <a:shade val="46275"/>
                    <a:invGamma/>
                  </a:srgbClr>
                </a:gs>
                <a:gs pos="50000">
                  <a:srgbClr val="993366"/>
                </a:gs>
                <a:gs pos="100000">
                  <a:srgbClr val="993366">
                    <a:gamma/>
                    <a:shade val="46275"/>
                    <a:invGamma/>
                  </a:srgbClr>
                </a:gs>
              </a:gsLst>
              <a:lin ang="0" scaled="1"/>
            </a:gradFill>
            <a:ln w="12700">
              <a:solidFill>
                <a:srgbClr val="000000"/>
              </a:solidFill>
              <a:prstDash val="solid"/>
            </a:ln>
          </c:spPr>
          <c:cat>
            <c:strRef>
              <c:f>'[5]8.M-V'!$A$2:$A$50</c:f>
              <c:strCache>
                <c:ptCount val="49"/>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strCache>
            </c:strRef>
          </c:cat>
          <c:val>
            <c:numRef>
              <c:f>'[5]8.M-V'!$B$2:$B$50</c:f>
              <c:numCache>
                <c:formatCode>General</c:formatCode>
                <c:ptCount val="49"/>
                <c:pt idx="0">
                  <c:v>2</c:v>
                </c:pt>
                <c:pt idx="1">
                  <c:v>5</c:v>
                </c:pt>
                <c:pt idx="2">
                  <c:v>27</c:v>
                </c:pt>
                <c:pt idx="3">
                  <c:v>54</c:v>
                </c:pt>
                <c:pt idx="4">
                  <c:v>104</c:v>
                </c:pt>
                <c:pt idx="5">
                  <c:v>132</c:v>
                </c:pt>
                <c:pt idx="6">
                  <c:v>233</c:v>
                </c:pt>
                <c:pt idx="7">
                  <c:v>329</c:v>
                </c:pt>
                <c:pt idx="8">
                  <c:v>430</c:v>
                </c:pt>
                <c:pt idx="9">
                  <c:v>504</c:v>
                </c:pt>
                <c:pt idx="10">
                  <c:v>635</c:v>
                </c:pt>
                <c:pt idx="11">
                  <c:v>660</c:v>
                </c:pt>
                <c:pt idx="12">
                  <c:v>737</c:v>
                </c:pt>
                <c:pt idx="13">
                  <c:v>829</c:v>
                </c:pt>
                <c:pt idx="14">
                  <c:v>928</c:v>
                </c:pt>
                <c:pt idx="15">
                  <c:v>938</c:v>
                </c:pt>
                <c:pt idx="16">
                  <c:v>987</c:v>
                </c:pt>
                <c:pt idx="17">
                  <c:v>1073</c:v>
                </c:pt>
                <c:pt idx="18">
                  <c:v>1136</c:v>
                </c:pt>
                <c:pt idx="19">
                  <c:v>1205</c:v>
                </c:pt>
                <c:pt idx="20">
                  <c:v>1334</c:v>
                </c:pt>
                <c:pt idx="21">
                  <c:v>1311</c:v>
                </c:pt>
                <c:pt idx="22">
                  <c:v>1425</c:v>
                </c:pt>
                <c:pt idx="23">
                  <c:v>1673</c:v>
                </c:pt>
                <c:pt idx="24">
                  <c:v>1585</c:v>
                </c:pt>
                <c:pt idx="25">
                  <c:v>1728</c:v>
                </c:pt>
                <c:pt idx="26">
                  <c:v>1709</c:v>
                </c:pt>
                <c:pt idx="27">
                  <c:v>1663</c:v>
                </c:pt>
                <c:pt idx="28">
                  <c:v>1823</c:v>
                </c:pt>
                <c:pt idx="29">
                  <c:v>1971</c:v>
                </c:pt>
                <c:pt idx="30">
                  <c:v>2236</c:v>
                </c:pt>
                <c:pt idx="31">
                  <c:v>2422</c:v>
                </c:pt>
                <c:pt idx="32">
                  <c:v>2586</c:v>
                </c:pt>
                <c:pt idx="33">
                  <c:v>2738</c:v>
                </c:pt>
                <c:pt idx="34">
                  <c:v>2729</c:v>
                </c:pt>
                <c:pt idx="35">
                  <c:v>2769</c:v>
                </c:pt>
                <c:pt idx="36">
                  <c:v>2672</c:v>
                </c:pt>
                <c:pt idx="37">
                  <c:v>2727</c:v>
                </c:pt>
                <c:pt idx="38">
                  <c:v>2652</c:v>
                </c:pt>
                <c:pt idx="39">
                  <c:v>2711</c:v>
                </c:pt>
                <c:pt idx="40">
                  <c:v>2643</c:v>
                </c:pt>
                <c:pt idx="41">
                  <c:v>2645</c:v>
                </c:pt>
                <c:pt idx="42">
                  <c:v>2337</c:v>
                </c:pt>
                <c:pt idx="43">
                  <c:v>2009</c:v>
                </c:pt>
                <c:pt idx="44">
                  <c:v>1624</c:v>
                </c:pt>
                <c:pt idx="45">
                  <c:v>990</c:v>
                </c:pt>
                <c:pt idx="46">
                  <c:v>664</c:v>
                </c:pt>
                <c:pt idx="47">
                  <c:v>59</c:v>
                </c:pt>
                <c:pt idx="48">
                  <c:v>97</c:v>
                </c:pt>
              </c:numCache>
            </c:numRef>
          </c:val>
        </c:ser>
        <c:ser>
          <c:idx val="1"/>
          <c:order val="1"/>
          <c:tx>
            <c:strRef>
              <c:f>'[5]8.M-V'!$C$1</c:f>
              <c:strCache>
                <c:ptCount val="1"/>
                <c:pt idx="0">
                  <c:v>Vrouwen</c:v>
                </c:pt>
              </c:strCache>
            </c:strRef>
          </c:tx>
          <c:spPr>
            <a:gradFill rotWithShape="0">
              <a:gsLst>
                <a:gs pos="0">
                  <a:srgbClr val="FFCC00">
                    <a:gamma/>
                    <a:shade val="46275"/>
                    <a:invGamma/>
                  </a:srgbClr>
                </a:gs>
                <a:gs pos="50000">
                  <a:srgbClr val="FFCC00"/>
                </a:gs>
                <a:gs pos="100000">
                  <a:srgbClr val="FFCC00">
                    <a:gamma/>
                    <a:shade val="46275"/>
                    <a:invGamma/>
                  </a:srgbClr>
                </a:gs>
              </a:gsLst>
              <a:lin ang="0" scaled="1"/>
            </a:gradFill>
            <a:ln w="12700">
              <a:solidFill>
                <a:srgbClr val="000000"/>
              </a:solidFill>
              <a:prstDash val="solid"/>
            </a:ln>
          </c:spPr>
          <c:cat>
            <c:strRef>
              <c:f>'[5]8.M-V'!$A$2:$A$50</c:f>
              <c:strCache>
                <c:ptCount val="49"/>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pt idx="42">
                  <c:v>60</c:v>
                </c:pt>
                <c:pt idx="43">
                  <c:v>61</c:v>
                </c:pt>
                <c:pt idx="44">
                  <c:v>62</c:v>
                </c:pt>
                <c:pt idx="45">
                  <c:v>63</c:v>
                </c:pt>
                <c:pt idx="46">
                  <c:v>64</c:v>
                </c:pt>
                <c:pt idx="47">
                  <c:v>65</c:v>
                </c:pt>
                <c:pt idx="48">
                  <c:v>66+</c:v>
                </c:pt>
              </c:strCache>
            </c:strRef>
          </c:cat>
          <c:val>
            <c:numRef>
              <c:f>'[5]8.M-V'!$C$2:$C$50</c:f>
              <c:numCache>
                <c:formatCode>General</c:formatCode>
                <c:ptCount val="49"/>
                <c:pt idx="0">
                  <c:v>-2</c:v>
                </c:pt>
                <c:pt idx="1">
                  <c:v>-14</c:v>
                </c:pt>
                <c:pt idx="2">
                  <c:v>-30</c:v>
                </c:pt>
                <c:pt idx="3">
                  <c:v>-67</c:v>
                </c:pt>
                <c:pt idx="4">
                  <c:v>-125</c:v>
                </c:pt>
                <c:pt idx="5">
                  <c:v>-198</c:v>
                </c:pt>
                <c:pt idx="6">
                  <c:v>-326</c:v>
                </c:pt>
                <c:pt idx="7">
                  <c:v>-416</c:v>
                </c:pt>
                <c:pt idx="8">
                  <c:v>-594</c:v>
                </c:pt>
                <c:pt idx="9">
                  <c:v>-735</c:v>
                </c:pt>
                <c:pt idx="10">
                  <c:v>-853</c:v>
                </c:pt>
                <c:pt idx="11">
                  <c:v>-968</c:v>
                </c:pt>
                <c:pt idx="12">
                  <c:v>-1051</c:v>
                </c:pt>
                <c:pt idx="13">
                  <c:v>-1222</c:v>
                </c:pt>
                <c:pt idx="14">
                  <c:v>-1340</c:v>
                </c:pt>
                <c:pt idx="15">
                  <c:v>-1339</c:v>
                </c:pt>
                <c:pt idx="16">
                  <c:v>-1403</c:v>
                </c:pt>
                <c:pt idx="17">
                  <c:v>-1421</c:v>
                </c:pt>
                <c:pt idx="18">
                  <c:v>-1410</c:v>
                </c:pt>
                <c:pt idx="19">
                  <c:v>-1534</c:v>
                </c:pt>
                <c:pt idx="20">
                  <c:v>-1589</c:v>
                </c:pt>
                <c:pt idx="21">
                  <c:v>-1598</c:v>
                </c:pt>
                <c:pt idx="22">
                  <c:v>-1710</c:v>
                </c:pt>
                <c:pt idx="23">
                  <c:v>-1689</c:v>
                </c:pt>
                <c:pt idx="24">
                  <c:v>-1741</c:v>
                </c:pt>
                <c:pt idx="25">
                  <c:v>-1776</c:v>
                </c:pt>
                <c:pt idx="26">
                  <c:v>-1603</c:v>
                </c:pt>
                <c:pt idx="27">
                  <c:v>-1680</c:v>
                </c:pt>
                <c:pt idx="28">
                  <c:v>-1738</c:v>
                </c:pt>
                <c:pt idx="29">
                  <c:v>-1799</c:v>
                </c:pt>
                <c:pt idx="30">
                  <c:v>-1838</c:v>
                </c:pt>
                <c:pt idx="31">
                  <c:v>-1824</c:v>
                </c:pt>
                <c:pt idx="32">
                  <c:v>-1764</c:v>
                </c:pt>
                <c:pt idx="33">
                  <c:v>-1601</c:v>
                </c:pt>
                <c:pt idx="34">
                  <c:v>-1545</c:v>
                </c:pt>
                <c:pt idx="35">
                  <c:v>-1360</c:v>
                </c:pt>
                <c:pt idx="36">
                  <c:v>-1192</c:v>
                </c:pt>
                <c:pt idx="37">
                  <c:v>-1097</c:v>
                </c:pt>
                <c:pt idx="38">
                  <c:v>-1055</c:v>
                </c:pt>
                <c:pt idx="39">
                  <c:v>-1037</c:v>
                </c:pt>
                <c:pt idx="40">
                  <c:v>-966</c:v>
                </c:pt>
                <c:pt idx="41">
                  <c:v>-871</c:v>
                </c:pt>
                <c:pt idx="42">
                  <c:v>-766</c:v>
                </c:pt>
                <c:pt idx="43">
                  <c:v>-661</c:v>
                </c:pt>
                <c:pt idx="44">
                  <c:v>-430</c:v>
                </c:pt>
                <c:pt idx="45">
                  <c:v>-276</c:v>
                </c:pt>
                <c:pt idx="46">
                  <c:v>-197</c:v>
                </c:pt>
                <c:pt idx="47">
                  <c:v>-32</c:v>
                </c:pt>
                <c:pt idx="48">
                  <c:v>-34</c:v>
                </c:pt>
              </c:numCache>
            </c:numRef>
          </c:val>
        </c:ser>
        <c:gapWidth val="0"/>
        <c:overlap val="100"/>
        <c:axId val="89521152"/>
        <c:axId val="106148608"/>
      </c:barChart>
      <c:catAx>
        <c:axId val="89521152"/>
        <c:scaling>
          <c:orientation val="minMax"/>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06148608"/>
        <c:crosses val="autoZero"/>
        <c:auto val="1"/>
        <c:lblAlgn val="ctr"/>
        <c:lblOffset val="100"/>
        <c:tickLblSkip val="5"/>
        <c:tickMarkSkip val="1"/>
      </c:catAx>
      <c:valAx>
        <c:axId val="106148608"/>
        <c:scaling>
          <c:orientation val="minMax"/>
        </c:scaling>
        <c:delete val="1"/>
        <c:axPos val="b"/>
        <c:numFmt formatCode="General" sourceLinked="1"/>
        <c:tickLblPos val="none"/>
        <c:crossAx val="89521152"/>
        <c:crosses val="autoZero"/>
        <c:crossBetween val="between"/>
      </c:valAx>
      <c:spPr>
        <a:noFill/>
        <a:ln w="25400">
          <a:noFill/>
        </a:ln>
      </c:spPr>
    </c:plotArea>
    <c:legend>
      <c:legendPos val="r"/>
      <c:layout>
        <c:manualLayout>
          <c:xMode val="edge"/>
          <c:yMode val="edge"/>
          <c:x val="0.80508696671678226"/>
          <c:y val="0.81012783408301603"/>
          <c:w val="0.18079145919254241"/>
          <c:h val="0.12341791222358371"/>
        </c:manualLayout>
      </c:layout>
      <c:spPr>
        <a:noFill/>
        <a:ln w="25400">
          <a:noFill/>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gradFill rotWithShape="0">
      <a:gsLst>
        <a:gs pos="0">
          <a:srgbClr val="CCFFFF"/>
        </a:gs>
        <a:gs pos="100000">
          <a:srgbClr val="CCFFFF">
            <a:gamma/>
            <a:shade val="46275"/>
            <a:invGamma/>
          </a:srgbClr>
        </a:gs>
      </a:gsLst>
      <a:lin ang="5400000" scaled="1"/>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1062606700621407"/>
          <c:y val="0.20967796979473757"/>
          <c:w val="0.86899686845670265"/>
          <c:h val="0.60752847658475773"/>
        </c:manualLayout>
      </c:layout>
      <c:barChart>
        <c:barDir val="col"/>
        <c:grouping val="clustered"/>
        <c:ser>
          <c:idx val="0"/>
          <c:order val="0"/>
          <c:tx>
            <c:strRef>
              <c:f>'[6]12.extra beloningen'!$A$28</c:f>
              <c:strCache>
                <c:ptCount val="1"/>
                <c:pt idx="0">
                  <c:v>Aandeel bijzondere beloningen</c:v>
                </c:pt>
              </c:strCache>
            </c:strRef>
          </c:tx>
          <c:spPr>
            <a:solidFill>
              <a:srgbClr val="046F96"/>
            </a:solidFill>
            <a:ln w="12700">
              <a:solidFill>
                <a:srgbClr val="000000"/>
              </a:solidFill>
              <a:prstDash val="solid"/>
            </a:ln>
          </c:spPr>
          <c:dLbls>
            <c:spPr>
              <a:noFill/>
              <a:ln w="25400">
                <a:noFill/>
              </a:ln>
            </c:spPr>
            <c:txPr>
              <a:bodyPr/>
              <a:lstStyle/>
              <a:p>
                <a:pPr>
                  <a:defRPr sz="1000" b="1" i="0" u="none" strike="noStrike" baseline="0">
                    <a:solidFill>
                      <a:srgbClr val="000000"/>
                    </a:solidFill>
                    <a:latin typeface="Arial"/>
                    <a:ea typeface="Arial"/>
                    <a:cs typeface="Arial"/>
                  </a:defRPr>
                </a:pPr>
                <a:endParaRPr lang="en-US"/>
              </a:p>
            </c:txPr>
            <c:dLblPos val="inEnd"/>
            <c:showVal val="1"/>
          </c:dLbls>
          <c:cat>
            <c:numRef>
              <c:f>'[6]12.extra beloningen'!$B$14:$E$14</c:f>
              <c:numCache>
                <c:formatCode>General</c:formatCode>
                <c:ptCount val="4"/>
                <c:pt idx="0">
                  <c:v>2009</c:v>
                </c:pt>
                <c:pt idx="1">
                  <c:v>2010</c:v>
                </c:pt>
                <c:pt idx="2">
                  <c:v>2011</c:v>
                </c:pt>
                <c:pt idx="3">
                  <c:v>2012</c:v>
                </c:pt>
              </c:numCache>
            </c:numRef>
          </c:cat>
          <c:val>
            <c:numRef>
              <c:f>'[6]12.extra beloningen'!$B$17:$E$17</c:f>
              <c:numCache>
                <c:formatCode>General</c:formatCode>
                <c:ptCount val="4"/>
                <c:pt idx="0">
                  <c:v>0.15441702363282603</c:v>
                </c:pt>
                <c:pt idx="1">
                  <c:v>0.14734464172479392</c:v>
                </c:pt>
                <c:pt idx="2">
                  <c:v>0.13082892498426976</c:v>
                </c:pt>
                <c:pt idx="3">
                  <c:v>0.13390343612047229</c:v>
                </c:pt>
              </c:numCache>
            </c:numRef>
          </c:val>
        </c:ser>
        <c:gapWidth val="60"/>
        <c:axId val="106226816"/>
        <c:axId val="106228352"/>
      </c:barChart>
      <c:catAx>
        <c:axId val="106226816"/>
        <c:scaling>
          <c:orientation val="minMax"/>
        </c:scaling>
        <c:axPos val="b"/>
        <c:numFmt formatCode="General" sourceLinked="1"/>
        <c:tickLblPos val="nextTo"/>
        <c:spPr>
          <a:ln w="3175">
            <a:solidFill>
              <a:srgbClr val="000000"/>
            </a:solidFill>
            <a:prstDash val="solid"/>
          </a:ln>
        </c:spPr>
        <c:txPr>
          <a:bodyPr rot="-1800000" vert="horz"/>
          <a:lstStyle/>
          <a:p>
            <a:pPr>
              <a:defRPr sz="1200" b="1" i="0" u="none" strike="noStrike" baseline="0">
                <a:solidFill>
                  <a:srgbClr val="000000"/>
                </a:solidFill>
                <a:latin typeface="Arial"/>
                <a:ea typeface="Arial"/>
                <a:cs typeface="Arial"/>
              </a:defRPr>
            </a:pPr>
            <a:endParaRPr lang="en-US"/>
          </a:p>
        </c:txPr>
        <c:crossAx val="106228352"/>
        <c:crosses val="autoZero"/>
        <c:auto val="1"/>
        <c:lblAlgn val="ctr"/>
        <c:lblOffset val="100"/>
        <c:tickLblSkip val="1"/>
        <c:tickMarkSkip val="1"/>
      </c:catAx>
      <c:valAx>
        <c:axId val="106228352"/>
        <c:scaling>
          <c:orientation val="minMax"/>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6226816"/>
        <c:crosses val="autoZero"/>
        <c:crossBetween val="between"/>
      </c:valAx>
      <c:spPr>
        <a:noFill/>
        <a:ln w="25400">
          <a:noFill/>
        </a:ln>
      </c:spPr>
    </c:plotArea>
    <c:plotVisOnly val="1"/>
    <c:dispBlanksAs val="gap"/>
  </c:chart>
  <c:spPr>
    <a:gradFill rotWithShape="0">
      <a:gsLst>
        <a:gs pos="0">
          <a:srgbClr val="FFFFFF"/>
        </a:gs>
        <a:gs pos="100000">
          <a:srgbClr val="FFFFFF">
            <a:gamma/>
            <a:shade val="46275"/>
            <a:invGamma/>
          </a:srgbClr>
        </a:gs>
      </a:gsLst>
      <a:lin ang="5400000" scaled="1"/>
    </a:gra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1"/>
          <c:order val="1"/>
          <c:tx>
            <c:v>2010</c:v>
          </c:tx>
          <c:spPr>
            <a:solidFill>
              <a:srgbClr val="046F96"/>
            </a:solidFill>
            <a:ln w="12700">
              <a:solidFill>
                <a:srgbClr val="000000"/>
              </a:solidFill>
              <a:prstDash val="solid"/>
            </a:ln>
          </c:spPr>
          <c:dLbls>
            <c:spPr>
              <a:noFill/>
              <a:ln w="25400">
                <a:noFill/>
              </a:ln>
            </c:spPr>
            <c:txPr>
              <a:bodyPr/>
              <a:lstStyle/>
              <a:p>
                <a:pPr>
                  <a:defRPr sz="200" b="1" i="0" u="none" strike="noStrike" baseline="0">
                    <a:solidFill>
                      <a:srgbClr val="000000"/>
                    </a:solidFill>
                    <a:latin typeface="Arial"/>
                    <a:ea typeface="Arial"/>
                    <a:cs typeface="Arial"/>
                  </a:defRPr>
                </a:pPr>
                <a:endParaRPr lang="en-US"/>
              </a:p>
            </c:txPr>
            <c:dLblPos val="inEnd"/>
            <c:showVal val="1"/>
          </c:dLbls>
          <c:cat>
            <c:numRef>
              <c:f>'Grafieken Bewust Belonen'!#REF!</c:f>
              <c:numCache>
                <c:formatCode>General</c:formatCode>
                <c:ptCount val="1"/>
                <c:pt idx="0">
                  <c:v>1</c:v>
                </c:pt>
              </c:numCache>
            </c:numRef>
          </c:cat>
          <c:val>
            <c:numRef>
              <c:f>'Grafieken Bewust Belonen'!#REF!</c:f>
              <c:numCache>
                <c:formatCode>General</c:formatCode>
                <c:ptCount val="1"/>
                <c:pt idx="0">
                  <c:v>1</c:v>
                </c:pt>
              </c:numCache>
            </c:numRef>
          </c:val>
        </c:ser>
        <c:axId val="106278912"/>
        <c:axId val="106280448"/>
      </c:barChart>
      <c:barChart>
        <c:barDir val="col"/>
        <c:grouping val="clustered"/>
        <c:ser>
          <c:idx val="0"/>
          <c:order val="0"/>
          <c:tx>
            <c:v>2009</c:v>
          </c:tx>
          <c:spPr>
            <a:noFill/>
            <a:ln w="12700">
              <a:solidFill>
                <a:srgbClr val="000000"/>
              </a:solidFill>
              <a:prstDash val="solid"/>
            </a:ln>
            <a:effectLst>
              <a:outerShdw dist="35921" dir="2700000" algn="br">
                <a:srgbClr val="000000"/>
              </a:outerShdw>
            </a:effectLst>
          </c:spPr>
          <c:cat>
            <c:numRef>
              <c:f>'Grafieken Bewust Belonen'!#REF!</c:f>
              <c:numCache>
                <c:formatCode>General</c:formatCode>
                <c:ptCount val="1"/>
                <c:pt idx="0">
                  <c:v>1</c:v>
                </c:pt>
              </c:numCache>
            </c:numRef>
          </c:cat>
          <c:val>
            <c:numRef>
              <c:f>'Grafieken Bewust Belonen'!#REF!</c:f>
              <c:numCache>
                <c:formatCode>General</c:formatCode>
                <c:ptCount val="1"/>
                <c:pt idx="0">
                  <c:v>1</c:v>
                </c:pt>
              </c:numCache>
            </c:numRef>
          </c:val>
        </c:ser>
        <c:gapWidth val="50"/>
        <c:axId val="106281984"/>
        <c:axId val="106291968"/>
      </c:barChart>
      <c:catAx>
        <c:axId val="106278912"/>
        <c:scaling>
          <c:orientation val="minMax"/>
        </c:scaling>
        <c:axPos val="b"/>
        <c:numFmt formatCode="General" sourceLinked="1"/>
        <c:tickLblPos val="nextTo"/>
        <c:spPr>
          <a:ln w="3175">
            <a:solidFill>
              <a:srgbClr val="000000"/>
            </a:solidFill>
            <a:prstDash val="solid"/>
          </a:ln>
        </c:spPr>
        <c:txPr>
          <a:bodyPr rot="-2700000" vert="horz"/>
          <a:lstStyle/>
          <a:p>
            <a:pPr>
              <a:defRPr sz="200" b="0" i="0" u="none" strike="noStrike" baseline="0">
                <a:solidFill>
                  <a:srgbClr val="000000"/>
                </a:solidFill>
                <a:latin typeface="Arial"/>
                <a:ea typeface="Arial"/>
                <a:cs typeface="Arial"/>
              </a:defRPr>
            </a:pPr>
            <a:endParaRPr lang="en-US"/>
          </a:p>
        </c:txPr>
        <c:crossAx val="106280448"/>
        <c:crosses val="autoZero"/>
        <c:auto val="1"/>
        <c:lblAlgn val="ctr"/>
        <c:lblOffset val="100"/>
        <c:tickLblSkip val="1"/>
        <c:tickMarkSkip val="1"/>
      </c:catAx>
      <c:valAx>
        <c:axId val="106280448"/>
        <c:scaling>
          <c:orientation val="minMax"/>
          <c:max val="0.8"/>
        </c:scaling>
        <c:axPos val="l"/>
        <c:numFmt formatCode="General" sourceLinked="1"/>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n-US"/>
          </a:p>
        </c:txPr>
        <c:crossAx val="106278912"/>
        <c:crosses val="autoZero"/>
        <c:crossBetween val="between"/>
        <c:majorUnit val="0.2"/>
      </c:valAx>
      <c:catAx>
        <c:axId val="106281984"/>
        <c:scaling>
          <c:orientation val="minMax"/>
        </c:scaling>
        <c:delete val="1"/>
        <c:axPos val="b"/>
        <c:numFmt formatCode="General" sourceLinked="1"/>
        <c:tickLblPos val="none"/>
        <c:crossAx val="106291968"/>
        <c:crosses val="autoZero"/>
        <c:auto val="1"/>
        <c:lblAlgn val="ctr"/>
        <c:lblOffset val="100"/>
      </c:catAx>
      <c:valAx>
        <c:axId val="106291968"/>
        <c:scaling>
          <c:orientation val="minMax"/>
        </c:scaling>
        <c:delete val="1"/>
        <c:axPos val="r"/>
        <c:numFmt formatCode="General" sourceLinked="1"/>
        <c:tickLblPos val="none"/>
        <c:crossAx val="106281984"/>
        <c:crosses val="max"/>
        <c:crossBetween val="between"/>
      </c:valAx>
      <c:spPr>
        <a:noFill/>
        <a:ln w="25400">
          <a:noFill/>
        </a:ln>
      </c:spPr>
    </c:plotArea>
    <c:legend>
      <c:legendPos val="r"/>
      <c:spPr>
        <a:noFill/>
        <a:ln w="25400">
          <a:noFill/>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chart>
  <c:spPr>
    <a:gradFill rotWithShape="0">
      <a:gsLst>
        <a:gs pos="0">
          <a:srgbClr val="FFFFFF"/>
        </a:gs>
        <a:gs pos="100000">
          <a:srgbClr val="FFFFFF">
            <a:gamma/>
            <a:shade val="46275"/>
            <a:invGamma/>
          </a:srgbClr>
        </a:gs>
      </a:gsLst>
      <a:lin ang="5400000" scaled="1"/>
    </a:gradFill>
    <a:ln w="9525">
      <a:noFill/>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6453025785059824"/>
          <c:y val="5.8823529411764705E-2"/>
          <c:w val="0.77136913096189563"/>
          <c:h val="0.64086687306501888"/>
        </c:manualLayout>
      </c:layout>
      <c:barChart>
        <c:barDir val="col"/>
        <c:grouping val="clustered"/>
        <c:ser>
          <c:idx val="1"/>
          <c:order val="1"/>
          <c:tx>
            <c:v>2012</c:v>
          </c:tx>
          <c:spPr>
            <a:solidFill>
              <a:srgbClr val="046F96"/>
            </a:solidFill>
            <a:ln w="12700">
              <a:solidFill>
                <a:srgbClr val="000000"/>
              </a:solidFill>
              <a:prstDash val="solid"/>
            </a:ln>
          </c:spPr>
          <c:dLbls>
            <c:spPr>
              <a:noFill/>
              <a:ln w="25400">
                <a:noFill/>
              </a:ln>
            </c:spPr>
            <c:txPr>
              <a:bodyPr/>
              <a:lstStyle/>
              <a:p>
                <a:pPr>
                  <a:defRPr sz="975" b="1" i="0" u="none" strike="noStrike" baseline="0">
                    <a:solidFill>
                      <a:srgbClr val="000000"/>
                    </a:solidFill>
                    <a:latin typeface="Arial"/>
                    <a:ea typeface="Arial"/>
                    <a:cs typeface="Arial"/>
                  </a:defRPr>
                </a:pPr>
                <a:endParaRPr lang="en-US"/>
              </a:p>
            </c:txPr>
            <c:dLblPos val="inEnd"/>
            <c:showVal val="1"/>
          </c:dLbls>
          <c:cat>
            <c:strRef>
              <c:f>'[6]12.extra beloningen'!$A$20:$A$23</c:f>
              <c:strCache>
                <c:ptCount val="4"/>
                <c:pt idx="0">
                  <c:v>Schaal 01-05</c:v>
                </c:pt>
                <c:pt idx="1">
                  <c:v>Schaal 06-10</c:v>
                </c:pt>
                <c:pt idx="2">
                  <c:v>Schaal 11-14</c:v>
                </c:pt>
                <c:pt idx="3">
                  <c:v>Schaal 15+</c:v>
                </c:pt>
              </c:strCache>
            </c:strRef>
          </c:cat>
          <c:val>
            <c:numRef>
              <c:f>'[6]12.extra beloningen'!$E$20:$E$23</c:f>
              <c:numCache>
                <c:formatCode>General</c:formatCode>
                <c:ptCount val="4"/>
                <c:pt idx="0">
                  <c:v>0.11592968326492682</c:v>
                </c:pt>
                <c:pt idx="1">
                  <c:v>0.11562119320830765</c:v>
                </c:pt>
                <c:pt idx="2">
                  <c:v>0.16130325814536342</c:v>
                </c:pt>
                <c:pt idx="3">
                  <c:v>0.24314329738058552</c:v>
                </c:pt>
              </c:numCache>
            </c:numRef>
          </c:val>
        </c:ser>
        <c:axId val="107636992"/>
        <c:axId val="107646976"/>
      </c:barChart>
      <c:barChart>
        <c:barDir val="col"/>
        <c:grouping val="clustered"/>
        <c:ser>
          <c:idx val="0"/>
          <c:order val="0"/>
          <c:tx>
            <c:v>2011</c:v>
          </c:tx>
          <c:spPr>
            <a:noFill/>
            <a:ln w="12700">
              <a:solidFill>
                <a:srgbClr val="000000"/>
              </a:solidFill>
              <a:prstDash val="solid"/>
            </a:ln>
            <a:effectLst>
              <a:outerShdw dist="35921" dir="2700000" algn="br">
                <a:srgbClr val="000000"/>
              </a:outerShdw>
            </a:effectLst>
          </c:spPr>
          <c:cat>
            <c:strRef>
              <c:f>'[6]12.extra beloningen'!$A$20:$A$23</c:f>
              <c:strCache>
                <c:ptCount val="4"/>
                <c:pt idx="0">
                  <c:v>Schaal 01-05</c:v>
                </c:pt>
                <c:pt idx="1">
                  <c:v>Schaal 06-10</c:v>
                </c:pt>
                <c:pt idx="2">
                  <c:v>Schaal 11-14</c:v>
                </c:pt>
                <c:pt idx="3">
                  <c:v>Schaal 15+</c:v>
                </c:pt>
              </c:strCache>
            </c:strRef>
          </c:cat>
          <c:val>
            <c:numRef>
              <c:f>'[6]12.extra beloningen'!$D$20:$D$23</c:f>
              <c:numCache>
                <c:formatCode>General</c:formatCode>
                <c:ptCount val="4"/>
                <c:pt idx="0">
                  <c:v>0.12383449883449883</c:v>
                </c:pt>
                <c:pt idx="1">
                  <c:v>0.11222193739496995</c:v>
                </c:pt>
                <c:pt idx="2">
                  <c:v>0.15485722554505113</c:v>
                </c:pt>
                <c:pt idx="3">
                  <c:v>0.25308456214264219</c:v>
                </c:pt>
              </c:numCache>
            </c:numRef>
          </c:val>
        </c:ser>
        <c:gapWidth val="50"/>
        <c:axId val="107648512"/>
        <c:axId val="107650048"/>
      </c:barChart>
      <c:catAx>
        <c:axId val="107636992"/>
        <c:scaling>
          <c:orientation val="minMax"/>
        </c:scaling>
        <c:axPos val="b"/>
        <c:numFmt formatCode="General" sourceLinked="1"/>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07646976"/>
        <c:crosses val="autoZero"/>
        <c:auto val="1"/>
        <c:lblAlgn val="ctr"/>
        <c:lblOffset val="100"/>
        <c:tickLblSkip val="1"/>
        <c:tickMarkSkip val="1"/>
      </c:catAx>
      <c:valAx>
        <c:axId val="107646976"/>
        <c:scaling>
          <c:orientation val="minMax"/>
          <c:max val="0.8"/>
        </c:scaling>
        <c:axPos val="l"/>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7636992"/>
        <c:crosses val="autoZero"/>
        <c:crossBetween val="between"/>
        <c:majorUnit val="0.2"/>
      </c:valAx>
      <c:catAx>
        <c:axId val="107648512"/>
        <c:scaling>
          <c:orientation val="minMax"/>
        </c:scaling>
        <c:delete val="1"/>
        <c:axPos val="b"/>
        <c:numFmt formatCode="General" sourceLinked="1"/>
        <c:tickLblPos val="none"/>
        <c:crossAx val="107650048"/>
        <c:crosses val="autoZero"/>
        <c:auto val="1"/>
        <c:lblAlgn val="ctr"/>
        <c:lblOffset val="100"/>
      </c:catAx>
      <c:valAx>
        <c:axId val="107650048"/>
        <c:scaling>
          <c:orientation val="minMax"/>
        </c:scaling>
        <c:delete val="1"/>
        <c:axPos val="r"/>
        <c:numFmt formatCode="General" sourceLinked="1"/>
        <c:tickLblPos val="none"/>
        <c:crossAx val="107648512"/>
        <c:crosses val="max"/>
        <c:crossBetween val="between"/>
      </c:valAx>
      <c:spPr>
        <a:noFill/>
        <a:ln w="25400">
          <a:noFill/>
        </a:ln>
      </c:spPr>
    </c:plotArea>
    <c:legend>
      <c:legendPos val="r"/>
      <c:layout>
        <c:manualLayout>
          <c:xMode val="edge"/>
          <c:yMode val="edge"/>
          <c:x val="0.68589878188303388"/>
          <c:y val="0.89164086687306565"/>
          <c:w val="0.11417677255655799"/>
          <c:h val="0.10835905511811024"/>
        </c:manualLayout>
      </c:layout>
      <c:spPr>
        <a:noFill/>
        <a:ln w="25400">
          <a:noFill/>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chart>
  <c:spPr>
    <a:gradFill rotWithShape="0">
      <a:gsLst>
        <a:gs pos="0">
          <a:srgbClr val="FFFFFF"/>
        </a:gs>
        <a:gs pos="100000">
          <a:srgbClr val="FFFFFF">
            <a:gamma/>
            <a:shade val="46275"/>
            <a:invGamma/>
          </a:srgbClr>
        </a:gs>
      </a:gsLst>
      <a:lin ang="5400000" scaled="1"/>
    </a:gra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6.5063649222065104E-2"/>
          <c:y val="0.21691176470588241"/>
          <c:w val="0.90099009900990101"/>
          <c:h val="0.52573529411764708"/>
        </c:manualLayout>
      </c:layout>
      <c:barChart>
        <c:barDir val="col"/>
        <c:grouping val="clustered"/>
        <c:ser>
          <c:idx val="0"/>
          <c:order val="0"/>
          <c:spPr>
            <a:gradFill rotWithShape="0">
              <a:gsLst>
                <a:gs pos="0">
                  <a:srgbClr val="046F96">
                    <a:gamma/>
                    <a:shade val="46275"/>
                    <a:invGamma/>
                  </a:srgbClr>
                </a:gs>
                <a:gs pos="50000">
                  <a:srgbClr val="046F96"/>
                </a:gs>
                <a:gs pos="100000">
                  <a:srgbClr val="046F96">
                    <a:gamma/>
                    <a:shade val="46275"/>
                    <a:invGamma/>
                  </a:srgbClr>
                </a:gs>
              </a:gsLst>
              <a:lin ang="0" scaled="1"/>
            </a:gradFill>
            <a:ln w="12700">
              <a:solidFill>
                <a:srgbClr val="000000"/>
              </a:solidFill>
              <a:prstDash val="solid"/>
            </a:ln>
          </c:spPr>
          <c:dLbls>
            <c:spPr>
              <a:noFill/>
              <a:ln w="25400">
                <a:noFill/>
              </a:ln>
            </c:spPr>
            <c:txPr>
              <a:bodyPr/>
              <a:lstStyle/>
              <a:p>
                <a:pPr>
                  <a:defRPr sz="850" b="0" i="0" u="none" strike="noStrike" baseline="0">
                    <a:solidFill>
                      <a:srgbClr val="000000"/>
                    </a:solidFill>
                    <a:latin typeface="Arial"/>
                    <a:ea typeface="Arial"/>
                    <a:cs typeface="Arial"/>
                  </a:defRPr>
                </a:pPr>
                <a:endParaRPr lang="en-US"/>
              </a:p>
            </c:txPr>
            <c:showVal val="1"/>
          </c:dLbls>
          <c:cat>
            <c:multiLvlStrRef>
              <c:f>'[6]13.vacatures'!$B$2:$I$3</c:f>
              <c:multiLvlStrCache>
                <c:ptCount val="8"/>
                <c:lvl>
                  <c:pt idx="0">
                    <c:v>1e semester</c:v>
                  </c:pt>
                  <c:pt idx="1">
                    <c:v>2e semester</c:v>
                  </c:pt>
                  <c:pt idx="2">
                    <c:v>1e semester</c:v>
                  </c:pt>
                  <c:pt idx="3">
                    <c:v>2e semester</c:v>
                  </c:pt>
                  <c:pt idx="4">
                    <c:v>1e semester</c:v>
                  </c:pt>
                  <c:pt idx="5">
                    <c:v>2e semester</c:v>
                  </c:pt>
                  <c:pt idx="6">
                    <c:v>1e semester</c:v>
                  </c:pt>
                  <c:pt idx="7">
                    <c:v>2e semester</c:v>
                  </c:pt>
                </c:lvl>
                <c:lvl>
                  <c:pt idx="0">
                    <c:v>2009</c:v>
                  </c:pt>
                  <c:pt idx="2">
                    <c:v>2010</c:v>
                  </c:pt>
                  <c:pt idx="4">
                    <c:v>2011</c:v>
                  </c:pt>
                  <c:pt idx="6">
                    <c:v>2012</c:v>
                  </c:pt>
                </c:lvl>
              </c:multiLvlStrCache>
            </c:multiLvlStrRef>
          </c:cat>
          <c:val>
            <c:numRef>
              <c:f>'[6]13.vacatures'!$B$4:$I$4</c:f>
              <c:numCache>
                <c:formatCode>General</c:formatCode>
                <c:ptCount val="8"/>
                <c:pt idx="0">
                  <c:v>3392</c:v>
                </c:pt>
                <c:pt idx="1">
                  <c:v>2241</c:v>
                </c:pt>
                <c:pt idx="2">
                  <c:v>3562</c:v>
                </c:pt>
                <c:pt idx="3">
                  <c:v>2103</c:v>
                </c:pt>
                <c:pt idx="4">
                  <c:v>1945</c:v>
                </c:pt>
                <c:pt idx="5">
                  <c:v>1921</c:v>
                </c:pt>
                <c:pt idx="6">
                  <c:v>2428</c:v>
                </c:pt>
                <c:pt idx="7">
                  <c:v>1439</c:v>
                </c:pt>
              </c:numCache>
            </c:numRef>
          </c:val>
        </c:ser>
        <c:gapWidth val="80"/>
        <c:axId val="108006016"/>
        <c:axId val="108024192"/>
      </c:barChart>
      <c:catAx>
        <c:axId val="108006016"/>
        <c:scaling>
          <c:orientation val="minMax"/>
        </c:scaling>
        <c:axPos val="b"/>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8024192"/>
        <c:crosses val="autoZero"/>
        <c:auto val="1"/>
        <c:lblAlgn val="ctr"/>
        <c:lblOffset val="100"/>
        <c:tickLblSkip val="1"/>
        <c:tickMarkSkip val="1"/>
      </c:catAx>
      <c:valAx>
        <c:axId val="108024192"/>
        <c:scaling>
          <c:orientation val="minMax"/>
        </c:scaling>
        <c:axPos val="l"/>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08006016"/>
        <c:crosses val="autoZero"/>
        <c:crossBetween val="between"/>
      </c:valAx>
      <c:spPr>
        <a:noFill/>
        <a:ln w="25400">
          <a:noFill/>
        </a:ln>
      </c:spPr>
    </c:plotArea>
    <c:plotVisOnly val="1"/>
    <c:dispBlanksAs val="gap"/>
  </c:chart>
  <c:spPr>
    <a:gradFill rotWithShape="0">
      <a:gsLst>
        <a:gs pos="0">
          <a:srgbClr val="CCFFFF"/>
        </a:gs>
        <a:gs pos="100000">
          <a:srgbClr val="CCFFFF">
            <a:gamma/>
            <a:shade val="46275"/>
            <a:invGamma/>
          </a:srgbClr>
        </a:gs>
      </a:gsLst>
      <a:lin ang="5400000" scaled="1"/>
    </a:gra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view3D>
      <c:rotX val="10"/>
      <c:rotY val="10"/>
      <c:rAngAx val="1"/>
    </c:view3D>
    <c:plotArea>
      <c:layout/>
      <c:bar3DChart>
        <c:barDir val="col"/>
        <c:grouping val="stacked"/>
        <c:ser>
          <c:idx val="0"/>
          <c:order val="0"/>
          <c:tx>
            <c:strRef>
              <c:f>[7]Blad1!$B$11</c:f>
              <c:strCache>
                <c:ptCount val="1"/>
                <c:pt idx="0">
                  <c:v>Zakelijk verkeer</c:v>
                </c:pt>
              </c:strCache>
            </c:strRef>
          </c:tx>
          <c:cat>
            <c:numRef>
              <c:f>[7]Blad1!$A$12:$A$13</c:f>
              <c:numCache>
                <c:formatCode>General</c:formatCode>
                <c:ptCount val="2"/>
                <c:pt idx="0">
                  <c:v>2011</c:v>
                </c:pt>
                <c:pt idx="1">
                  <c:v>2012</c:v>
                </c:pt>
              </c:numCache>
            </c:numRef>
          </c:cat>
          <c:val>
            <c:numRef>
              <c:f>[7]Blad1!$B$12:$B$13</c:f>
              <c:numCache>
                <c:formatCode>General</c:formatCode>
                <c:ptCount val="2"/>
                <c:pt idx="0">
                  <c:v>54257</c:v>
                </c:pt>
                <c:pt idx="1">
                  <c:v>56920</c:v>
                </c:pt>
              </c:numCache>
            </c:numRef>
          </c:val>
        </c:ser>
        <c:ser>
          <c:idx val="1"/>
          <c:order val="1"/>
          <c:tx>
            <c:strRef>
              <c:f>[7]Blad1!$C$11</c:f>
              <c:strCache>
                <c:ptCount val="1"/>
                <c:pt idx="0">
                  <c:v>Woon-werkverkeer</c:v>
                </c:pt>
              </c:strCache>
            </c:strRef>
          </c:tx>
          <c:cat>
            <c:numRef>
              <c:f>[7]Blad1!$A$12:$A$13</c:f>
              <c:numCache>
                <c:formatCode>General</c:formatCode>
                <c:ptCount val="2"/>
                <c:pt idx="0">
                  <c:v>2011</c:v>
                </c:pt>
                <c:pt idx="1">
                  <c:v>2012</c:v>
                </c:pt>
              </c:numCache>
            </c:numRef>
          </c:cat>
          <c:val>
            <c:numRef>
              <c:f>[7]Blad1!$C$12:$C$13</c:f>
              <c:numCache>
                <c:formatCode>General</c:formatCode>
                <c:ptCount val="2"/>
                <c:pt idx="0">
                  <c:v>66640</c:v>
                </c:pt>
                <c:pt idx="1">
                  <c:v>67809</c:v>
                </c:pt>
              </c:numCache>
            </c:numRef>
          </c:val>
        </c:ser>
        <c:ser>
          <c:idx val="2"/>
          <c:order val="2"/>
          <c:tx>
            <c:strRef>
              <c:f>[7]Blad1!$D$11</c:f>
              <c:strCache>
                <c:ptCount val="1"/>
                <c:pt idx="0">
                  <c:v>Bedrijfsafval</c:v>
                </c:pt>
              </c:strCache>
            </c:strRef>
          </c:tx>
          <c:cat>
            <c:numRef>
              <c:f>[7]Blad1!$A$12:$A$13</c:f>
              <c:numCache>
                <c:formatCode>General</c:formatCode>
                <c:ptCount val="2"/>
                <c:pt idx="0">
                  <c:v>2011</c:v>
                </c:pt>
                <c:pt idx="1">
                  <c:v>2012</c:v>
                </c:pt>
              </c:numCache>
            </c:numRef>
          </c:cat>
          <c:val>
            <c:numRef>
              <c:f>[7]Blad1!$D$12:$D$13</c:f>
              <c:numCache>
                <c:formatCode>General</c:formatCode>
                <c:ptCount val="2"/>
                <c:pt idx="0">
                  <c:v>0</c:v>
                </c:pt>
                <c:pt idx="1">
                  <c:v>0</c:v>
                </c:pt>
              </c:numCache>
            </c:numRef>
          </c:val>
        </c:ser>
        <c:ser>
          <c:idx val="3"/>
          <c:order val="3"/>
          <c:tx>
            <c:strRef>
              <c:f>[7]Blad1!$E$11</c:f>
              <c:strCache>
                <c:ptCount val="1"/>
                <c:pt idx="0">
                  <c:v>Brandstoffen</c:v>
                </c:pt>
              </c:strCache>
            </c:strRef>
          </c:tx>
          <c:cat>
            <c:numRef>
              <c:f>[7]Blad1!$A$12:$A$13</c:f>
              <c:numCache>
                <c:formatCode>General</c:formatCode>
                <c:ptCount val="2"/>
                <c:pt idx="0">
                  <c:v>2011</c:v>
                </c:pt>
                <c:pt idx="1">
                  <c:v>2012</c:v>
                </c:pt>
              </c:numCache>
            </c:numRef>
          </c:cat>
          <c:val>
            <c:numRef>
              <c:f>[7]Blad1!$E$12:$E$13</c:f>
              <c:numCache>
                <c:formatCode>General</c:formatCode>
                <c:ptCount val="2"/>
                <c:pt idx="0">
                  <c:v>153467</c:v>
                </c:pt>
                <c:pt idx="1">
                  <c:v>148017</c:v>
                </c:pt>
              </c:numCache>
            </c:numRef>
          </c:val>
        </c:ser>
        <c:ser>
          <c:idx val="4"/>
          <c:order val="4"/>
          <c:tx>
            <c:strRef>
              <c:f>[7]Blad1!$F$11</c:f>
              <c:strCache>
                <c:ptCount val="1"/>
                <c:pt idx="0">
                  <c:v>Elektriciteit</c:v>
                </c:pt>
              </c:strCache>
            </c:strRef>
          </c:tx>
          <c:cat>
            <c:numRef>
              <c:f>[7]Blad1!$A$12:$A$13</c:f>
              <c:numCache>
                <c:formatCode>General</c:formatCode>
                <c:ptCount val="2"/>
                <c:pt idx="0">
                  <c:v>2011</c:v>
                </c:pt>
                <c:pt idx="1">
                  <c:v>2012</c:v>
                </c:pt>
              </c:numCache>
            </c:numRef>
          </c:cat>
          <c:val>
            <c:numRef>
              <c:f>[7]Blad1!$F$12:$F$13</c:f>
              <c:numCache>
                <c:formatCode>General</c:formatCode>
                <c:ptCount val="2"/>
                <c:pt idx="0">
                  <c:v>9746</c:v>
                </c:pt>
                <c:pt idx="1">
                  <c:v>9308</c:v>
                </c:pt>
              </c:numCache>
            </c:numRef>
          </c:val>
        </c:ser>
        <c:shape val="cylinder"/>
        <c:axId val="108816256"/>
        <c:axId val="108817792"/>
        <c:axId val="0"/>
      </c:bar3DChart>
      <c:catAx>
        <c:axId val="108816256"/>
        <c:scaling>
          <c:orientation val="minMax"/>
        </c:scaling>
        <c:axPos val="b"/>
        <c:numFmt formatCode="General" sourceLinked="1"/>
        <c:tickLblPos val="nextTo"/>
        <c:crossAx val="108817792"/>
        <c:crosses val="autoZero"/>
        <c:auto val="1"/>
        <c:lblAlgn val="ctr"/>
        <c:lblOffset val="100"/>
      </c:catAx>
      <c:valAx>
        <c:axId val="108817792"/>
        <c:scaling>
          <c:orientation val="minMax"/>
        </c:scaling>
        <c:axPos val="l"/>
        <c:majorGridlines/>
        <c:title>
          <c:tx>
            <c:rich>
              <a:bodyPr rot="0" vert="horz"/>
              <a:lstStyle/>
              <a:p>
                <a:pPr>
                  <a:defRPr/>
                </a:pPr>
                <a:r>
                  <a:rPr lang="nl-NL"/>
                  <a:t>CO² in Ton</a:t>
                </a:r>
              </a:p>
            </c:rich>
          </c:tx>
          <c:layout>
            <c:manualLayout>
              <c:xMode val="edge"/>
              <c:yMode val="edge"/>
              <c:x val="0.15314107611548572"/>
              <c:y val="2.4917979002624692E-2"/>
            </c:manualLayout>
          </c:layout>
        </c:title>
        <c:numFmt formatCode="#,##0" sourceLinked="0"/>
        <c:tickLblPos val="nextTo"/>
        <c:crossAx val="108816256"/>
        <c:crosses val="autoZero"/>
        <c:crossBetween val="between"/>
      </c:valAx>
    </c:plotArea>
    <c:legend>
      <c:legendPos val="r"/>
    </c:legend>
    <c:plotVisOnly val="1"/>
  </c:chart>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nl-NL"/>
              <a:t>Totaalverbruik</a:t>
            </a:r>
          </a:p>
        </c:rich>
      </c:tx>
      <c:layout>
        <c:manualLayout>
          <c:xMode val="edge"/>
          <c:yMode val="edge"/>
          <c:x val="0.40796318096358331"/>
          <c:y val="1.7743979721166068E-2"/>
        </c:manualLayout>
      </c:layout>
    </c:title>
    <c:plotArea>
      <c:layout>
        <c:manualLayout>
          <c:layoutTarget val="inner"/>
          <c:xMode val="edge"/>
          <c:yMode val="edge"/>
          <c:x val="0.12830439308109301"/>
          <c:y val="0.11327585002445049"/>
          <c:w val="0.49324932883974582"/>
          <c:h val="0.77334371226410625"/>
        </c:manualLayout>
      </c:layout>
      <c:lineChart>
        <c:grouping val="standard"/>
        <c:ser>
          <c:idx val="0"/>
          <c:order val="0"/>
          <c:tx>
            <c:strRef>
              <c:f>[8]Blad1!$A$3:$B$3</c:f>
              <c:strCache>
                <c:ptCount val="1"/>
                <c:pt idx="0">
                  <c:v>energieverbruik TJ</c:v>
                </c:pt>
              </c:strCache>
            </c:strRef>
          </c:tx>
          <c:cat>
            <c:numRef>
              <c:f>[8]Blad1!$C$2:$O$2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[8]Blad1!$C$3:$O$3</c:f>
              <c:numCache>
                <c:formatCode>General</c:formatCode>
                <c:ptCount val="13"/>
                <c:pt idx="0">
                  <c:v>6062</c:v>
                </c:pt>
                <c:pt idx="1">
                  <c:v>5757</c:v>
                </c:pt>
                <c:pt idx="2">
                  <c:v>5576</c:v>
                </c:pt>
                <c:pt idx="3">
                  <c:v>5554</c:v>
                </c:pt>
                <c:pt idx="4">
                  <c:v>5300</c:v>
                </c:pt>
              </c:numCache>
            </c:numRef>
          </c:val>
        </c:ser>
        <c:ser>
          <c:idx val="1"/>
          <c:order val="1"/>
          <c:tx>
            <c:strRef>
              <c:f>[8]Blad1!$A$4:$B$4</c:f>
              <c:strCache>
                <c:ptCount val="1"/>
                <c:pt idx="0">
                  <c:v>elektriciteitsverbruik TJ</c:v>
                </c:pt>
              </c:strCache>
            </c:strRef>
          </c:tx>
          <c:cat>
            <c:numRef>
              <c:f>[8]Blad1!$C$2:$O$2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[8]Blad1!$C$4:$O$4</c:f>
              <c:numCache>
                <c:formatCode>General</c:formatCode>
                <c:ptCount val="13"/>
                <c:pt idx="0">
                  <c:v>2403</c:v>
                </c:pt>
                <c:pt idx="1">
                  <c:v>2463</c:v>
                </c:pt>
                <c:pt idx="2">
                  <c:v>2521</c:v>
                </c:pt>
                <c:pt idx="3">
                  <c:v>2339</c:v>
                </c:pt>
                <c:pt idx="4">
                  <c:v>2234</c:v>
                </c:pt>
              </c:numCache>
            </c:numRef>
          </c:val>
        </c:ser>
        <c:ser>
          <c:idx val="2"/>
          <c:order val="2"/>
          <c:tx>
            <c:strRef>
              <c:f>[8]Blad1!$A$5:$B$5</c:f>
              <c:strCache>
                <c:ptCount val="1"/>
                <c:pt idx="0">
                  <c:v>gasverbruik TJ</c:v>
                </c:pt>
              </c:strCache>
            </c:strRef>
          </c:tx>
          <c:cat>
            <c:numRef>
              <c:f>[8]Blad1!$C$2:$O$2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[8]Blad1!$C$5:$O$5</c:f>
              <c:numCache>
                <c:formatCode>General</c:formatCode>
                <c:ptCount val="13"/>
                <c:pt idx="0">
                  <c:v>3659</c:v>
                </c:pt>
                <c:pt idx="1">
                  <c:v>3294</c:v>
                </c:pt>
                <c:pt idx="2">
                  <c:v>3055</c:v>
                </c:pt>
                <c:pt idx="3">
                  <c:v>3215</c:v>
                </c:pt>
                <c:pt idx="4">
                  <c:v>3066</c:v>
                </c:pt>
              </c:numCache>
            </c:numRef>
          </c:val>
        </c:ser>
        <c:ser>
          <c:idx val="3"/>
          <c:order val="3"/>
          <c:tx>
            <c:strRef>
              <c:f>[8]Blad1!$A$6:$B$6</c:f>
              <c:strCache>
                <c:ptCount val="1"/>
                <c:pt idx="0">
                  <c:v>Streven</c:v>
                </c:pt>
              </c:strCache>
            </c:strRef>
          </c:tx>
          <c:cat>
            <c:numRef>
              <c:f>[8]Blad1!$C$2:$O$2</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[8]Blad1!$C$6:$O$6</c:f>
              <c:numCache>
                <c:formatCode>General</c:formatCode>
                <c:ptCount val="13"/>
                <c:pt idx="0">
                  <c:v>6062</c:v>
                </c:pt>
                <c:pt idx="1">
                  <c:v>5940.76</c:v>
                </c:pt>
                <c:pt idx="2">
                  <c:v>5821.9448000000002</c:v>
                </c:pt>
                <c:pt idx="3">
                  <c:v>5705.5059039999996</c:v>
                </c:pt>
                <c:pt idx="4">
                  <c:v>5591.3957859199991</c:v>
                </c:pt>
                <c:pt idx="5">
                  <c:v>5479.5678702015985</c:v>
                </c:pt>
                <c:pt idx="6">
                  <c:v>5369.976512797567</c:v>
                </c:pt>
                <c:pt idx="7">
                  <c:v>5262.5769825416155</c:v>
                </c:pt>
                <c:pt idx="8">
                  <c:v>5157.3254428907831</c:v>
                </c:pt>
                <c:pt idx="9">
                  <c:v>5054.1789340329678</c:v>
                </c:pt>
                <c:pt idx="10">
                  <c:v>4953.0953553523086</c:v>
                </c:pt>
                <c:pt idx="11">
                  <c:v>4854.0334482452627</c:v>
                </c:pt>
                <c:pt idx="12">
                  <c:v>4756.9527792803574</c:v>
                </c:pt>
              </c:numCache>
            </c:numRef>
          </c:val>
        </c:ser>
        <c:marker val="1"/>
        <c:axId val="109143936"/>
        <c:axId val="109145472"/>
      </c:lineChart>
      <c:catAx>
        <c:axId val="109143936"/>
        <c:scaling>
          <c:orientation val="minMax"/>
        </c:scaling>
        <c:axPos val="b"/>
        <c:numFmt formatCode="General" sourceLinked="1"/>
        <c:tickLblPos val="nextTo"/>
        <c:crossAx val="109145472"/>
        <c:crosses val="autoZero"/>
        <c:auto val="1"/>
        <c:lblAlgn val="ctr"/>
        <c:lblOffset val="100"/>
      </c:catAx>
      <c:valAx>
        <c:axId val="109145472"/>
        <c:scaling>
          <c:orientation val="minMax"/>
        </c:scaling>
        <c:axPos val="l"/>
        <c:majorGridlines/>
        <c:numFmt formatCode="General" sourceLinked="1"/>
        <c:tickLblPos val="nextTo"/>
        <c:crossAx val="109143936"/>
        <c:crosses val="autoZero"/>
        <c:crossBetween val="between"/>
      </c:valAx>
    </c:plotArea>
    <c:legend>
      <c:legendPos val="r"/>
    </c:legend>
    <c:plotVisOnly val="1"/>
  </c:chart>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nl-NL"/>
              <a:t>per M²</a:t>
            </a:r>
          </a:p>
        </c:rich>
      </c:tx>
    </c:title>
    <c:plotArea>
      <c:layout/>
      <c:lineChart>
        <c:grouping val="standard"/>
        <c:ser>
          <c:idx val="0"/>
          <c:order val="0"/>
          <c:tx>
            <c:strRef>
              <c:f>[8]Blad1!$A$21:$B$21</c:f>
              <c:strCache>
                <c:ptCount val="1"/>
                <c:pt idx="0">
                  <c:v>energieverbruik p. BVO MJ/m²</c:v>
                </c:pt>
              </c:strCache>
            </c:strRef>
          </c:tx>
          <c:marker>
            <c:symbol val="none"/>
          </c:marker>
          <c:cat>
            <c:numRef>
              <c:f>[8]Blad1!$C$20:$O$20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[8]Blad1!$C$21:$O$21</c:f>
              <c:numCache>
                <c:formatCode>General</c:formatCode>
                <c:ptCount val="13"/>
                <c:pt idx="0">
                  <c:v>844</c:v>
                </c:pt>
                <c:pt idx="1">
                  <c:v>804</c:v>
                </c:pt>
                <c:pt idx="2">
                  <c:v>781</c:v>
                </c:pt>
                <c:pt idx="3">
                  <c:v>787</c:v>
                </c:pt>
                <c:pt idx="4">
                  <c:v>757</c:v>
                </c:pt>
              </c:numCache>
            </c:numRef>
          </c:val>
        </c:ser>
        <c:ser>
          <c:idx val="1"/>
          <c:order val="1"/>
          <c:tx>
            <c:strRef>
              <c:f>[8]Blad1!$A$22:$B$22</c:f>
              <c:strCache>
                <c:ptCount val="1"/>
                <c:pt idx="0">
                  <c:v>elektriciteitsverbruik MJ/m²</c:v>
                </c:pt>
              </c:strCache>
            </c:strRef>
          </c:tx>
          <c:marker>
            <c:symbol val="none"/>
          </c:marker>
          <c:cat>
            <c:numRef>
              <c:f>[8]Blad1!$C$20:$O$20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[8]Blad1!$C$22:$O$22</c:f>
              <c:numCache>
                <c:formatCode>General</c:formatCode>
                <c:ptCount val="13"/>
                <c:pt idx="0">
                  <c:v>334.72628499791057</c:v>
                </c:pt>
                <c:pt idx="1">
                  <c:v>344.13860556098922</c:v>
                </c:pt>
                <c:pt idx="2">
                  <c:v>352.8835386338186</c:v>
                </c:pt>
                <c:pt idx="3">
                  <c:v>331.3031161473088</c:v>
                </c:pt>
                <c:pt idx="4">
                  <c:v>319.14285714285717</c:v>
                </c:pt>
              </c:numCache>
            </c:numRef>
          </c:val>
        </c:ser>
        <c:ser>
          <c:idx val="2"/>
          <c:order val="2"/>
          <c:tx>
            <c:strRef>
              <c:f>[8]Blad1!$A$23:$B$23</c:f>
              <c:strCache>
                <c:ptCount val="1"/>
                <c:pt idx="0">
                  <c:v>gasverbruik MJ/m²</c:v>
                </c:pt>
              </c:strCache>
            </c:strRef>
          </c:tx>
          <c:marker>
            <c:symbol val="none"/>
          </c:marker>
          <c:cat>
            <c:numRef>
              <c:f>[8]Blad1!$C$20:$O$20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[8]Blad1!$C$23:$O$23</c:f>
              <c:numCache>
                <c:formatCode>General</c:formatCode>
                <c:ptCount val="13"/>
                <c:pt idx="0">
                  <c:v>509.68101406881181</c:v>
                </c:pt>
                <c:pt idx="1">
                  <c:v>460.24870755903311</c:v>
                </c:pt>
                <c:pt idx="2">
                  <c:v>461.08622620380737</c:v>
                </c:pt>
                <c:pt idx="3">
                  <c:v>455.38243626062325</c:v>
                </c:pt>
                <c:pt idx="4">
                  <c:v>438</c:v>
                </c:pt>
              </c:numCache>
            </c:numRef>
          </c:val>
        </c:ser>
        <c:ser>
          <c:idx val="3"/>
          <c:order val="3"/>
          <c:tx>
            <c:strRef>
              <c:f>[8]Blad1!$A$24:$B$24</c:f>
              <c:strCache>
                <c:ptCount val="1"/>
                <c:pt idx="0">
                  <c:v>Streven p. BVO MJ/m²</c:v>
                </c:pt>
              </c:strCache>
            </c:strRef>
          </c:tx>
          <c:marker>
            <c:symbol val="none"/>
          </c:marker>
          <c:cat>
            <c:numRef>
              <c:f>[8]Blad1!$C$20:$O$20</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[8]Blad1!$C$24:$O$24</c:f>
              <c:numCache>
                <c:formatCode>General</c:formatCode>
                <c:ptCount val="13"/>
                <c:pt idx="0">
                  <c:v>844</c:v>
                </c:pt>
                <c:pt idx="1">
                  <c:v>827.12</c:v>
                </c:pt>
                <c:pt idx="2">
                  <c:v>810.57759999999996</c:v>
                </c:pt>
                <c:pt idx="3">
                  <c:v>794.36604799999998</c:v>
                </c:pt>
                <c:pt idx="4">
                  <c:v>778.47872703999997</c:v>
                </c:pt>
                <c:pt idx="5">
                  <c:v>762.90915249919999</c:v>
                </c:pt>
                <c:pt idx="6">
                  <c:v>747.65096944921595</c:v>
                </c:pt>
                <c:pt idx="7">
                  <c:v>732.69795006023162</c:v>
                </c:pt>
                <c:pt idx="8">
                  <c:v>718.04399105902701</c:v>
                </c:pt>
                <c:pt idx="9">
                  <c:v>703.68311123784645</c:v>
                </c:pt>
                <c:pt idx="10">
                  <c:v>689.60944901308949</c:v>
                </c:pt>
                <c:pt idx="11">
                  <c:v>675.81726003282779</c:v>
                </c:pt>
                <c:pt idx="12">
                  <c:v>662.3009148321712</c:v>
                </c:pt>
              </c:numCache>
            </c:numRef>
          </c:val>
        </c:ser>
        <c:marker val="1"/>
        <c:axId val="109255296"/>
        <c:axId val="109265280"/>
      </c:lineChart>
      <c:catAx>
        <c:axId val="109255296"/>
        <c:scaling>
          <c:orientation val="minMax"/>
        </c:scaling>
        <c:axPos val="b"/>
        <c:numFmt formatCode="General" sourceLinked="1"/>
        <c:tickLblPos val="nextTo"/>
        <c:txPr>
          <a:bodyPr rot="-2700000" vert="horz"/>
          <a:lstStyle/>
          <a:p>
            <a:pPr>
              <a:defRPr/>
            </a:pPr>
            <a:endParaRPr lang="en-US"/>
          </a:p>
        </c:txPr>
        <c:crossAx val="109265280"/>
        <c:crosses val="autoZero"/>
        <c:auto val="1"/>
        <c:lblAlgn val="ctr"/>
        <c:lblOffset val="100"/>
      </c:catAx>
      <c:valAx>
        <c:axId val="109265280"/>
        <c:scaling>
          <c:orientation val="minMax"/>
          <c:min val="300"/>
        </c:scaling>
        <c:axPos val="l"/>
        <c:majorGridlines/>
        <c:numFmt formatCode="General" sourceLinked="1"/>
        <c:tickLblPos val="nextTo"/>
        <c:crossAx val="109255296"/>
        <c:crosses val="autoZero"/>
        <c:crossBetween val="between"/>
      </c:valAx>
    </c:plotArea>
    <c:legend>
      <c:legendPos val="r"/>
    </c:legend>
    <c:plotVisOnly val="1"/>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image" Target="cid:image001.png@01CE1404.70D3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304800</xdr:colOff>
      <xdr:row>20</xdr:row>
      <xdr:rowOff>38100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504825</xdr:colOff>
      <xdr:row>0</xdr:row>
      <xdr:rowOff>114300</xdr:rowOff>
    </xdr:from>
    <xdr:to>
      <xdr:col>9</xdr:col>
      <xdr:colOff>219075</xdr:colOff>
      <xdr:row>21</xdr:row>
      <xdr:rowOff>123825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28</xdr:row>
      <xdr:rowOff>9525</xdr:rowOff>
    </xdr:from>
    <xdr:to>
      <xdr:col>5</xdr:col>
      <xdr:colOff>600075</xdr:colOff>
      <xdr:row>49</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76</xdr:row>
      <xdr:rowOff>0</xdr:rowOff>
    </xdr:from>
    <xdr:to>
      <xdr:col>5</xdr:col>
      <xdr:colOff>600075</xdr:colOff>
      <xdr:row>76</xdr:row>
      <xdr:rowOff>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28</xdr:row>
      <xdr:rowOff>152400</xdr:rowOff>
    </xdr:from>
    <xdr:to>
      <xdr:col>11</xdr:col>
      <xdr:colOff>847725</xdr:colOff>
      <xdr:row>47</xdr:row>
      <xdr:rowOff>152400</xdr:rowOff>
    </xdr:to>
    <xdr:graphicFrame macro="">
      <xdr:nvGraphicFramePr>
        <xdr:cNvPr id="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590550</xdr:colOff>
      <xdr:row>24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14</xdr:row>
      <xdr:rowOff>0</xdr:rowOff>
    </xdr:from>
    <xdr:to>
      <xdr:col>5</xdr:col>
      <xdr:colOff>676275</xdr:colOff>
      <xdr:row>28</xdr:row>
      <xdr:rowOff>76200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609599</xdr:colOff>
      <xdr:row>28</xdr:row>
      <xdr:rowOff>9525</xdr:rowOff>
    </xdr:from>
    <xdr:to>
      <xdr:col>16</xdr:col>
      <xdr:colOff>152400</xdr:colOff>
      <xdr:row>53</xdr:row>
      <xdr:rowOff>9525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38100</xdr:rowOff>
    </xdr:from>
    <xdr:to>
      <xdr:col>6</xdr:col>
      <xdr:colOff>295275</xdr:colOff>
      <xdr:row>43</xdr:row>
      <xdr:rowOff>152400</xdr:rowOff>
    </xdr:to>
    <xdr:graphicFrame macro="">
      <xdr:nvGraphicFramePr>
        <xdr:cNvPr id="3" name="per M²"/>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1495424</xdr:colOff>
      <xdr:row>3</xdr:row>
      <xdr:rowOff>152400</xdr:rowOff>
    </xdr:from>
    <xdr:to>
      <xdr:col>11</xdr:col>
      <xdr:colOff>390524</xdr:colOff>
      <xdr:row>28</xdr:row>
      <xdr:rowOff>28575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325755</xdr:colOff>
      <xdr:row>19</xdr:row>
      <xdr:rowOff>1270</xdr:rowOff>
    </xdr:to>
    <xdr:pic>
      <xdr:nvPicPr>
        <xdr:cNvPr id="2" name="Grafiek 3" descr="cid:image001.png@01CE1404.70D31730"/>
        <xdr:cNvPicPr/>
      </xdr:nvPicPr>
      <xdr:blipFill>
        <a:blip xmlns:r="http://schemas.openxmlformats.org/officeDocument/2006/relationships" r:embed="rId1" r:link="rId2" cstate="print"/>
        <a:srcRect/>
        <a:stretch>
          <a:fillRect/>
        </a:stretch>
      </xdr:blipFill>
      <xdr:spPr bwMode="auto">
        <a:xfrm>
          <a:off x="0" y="323850"/>
          <a:ext cx="4592955" cy="275399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atabestan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GOBR\Gegevensbestanden\VRD-tellingen\2011\Algemeen\volume%20ultimo%202011%20totaaloverzicht%20met%20claims%202011_werkexempla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GOBR\Gegevensbestanden\VRD-tellingen\2011\Algemeen\volume%20ultimo%202011%20totaaloverzicht%20met%20claims%202011_werkexempla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xhoek\AppData\Local\Microsoft\Windows\Temporary%20Internet%20Files\Content.Outlook\GYTA3239\spend%202009%20tot%20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xhoek\AppData\Local\Microsoft\Windows\Temporary%20Internet%20Files\Content.Outlook\GYTA3239\Tabellen%20jaarrapportage%202012_OP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albersbergS\AppData\Local\Microsoft\Windows\Temporary%20Internet%20Files\Content.Outlook\E6TR1HCU\Tabellen%20jaarrapportage%202012_OP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xhoek\AppData\Local\Microsoft\Windows\Temporary%20Internet%20Files\Content.Outlook\JSC50XRU\tabel%20co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rxhoek\AppData\Local\Microsoft\Windows\Temporary%20Internet%20Files\Content.Outlook\JSC50XRU\energi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Arxhoek\AppData\Local\Microsoft\Windows\Temporary%20Internet%20Files\Content.Outlook\5S2UZW7N\uitwerking%20social%20retur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bestand"/>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vZ"/>
      <sheetName val="logboek"/>
      <sheetName val="Bepaling werksoort"/>
      <sheetName val="Cijfers departementen en ZBO's"/>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vZ"/>
      <sheetName val="logboek"/>
      <sheetName val="Bepaling werksoort"/>
      <sheetName val="Cijfers departementen en ZBO's"/>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maakte selecties"/>
      <sheetName val="Tabel Weergave"/>
    </sheetNames>
    <sheetDataSet>
      <sheetData sheetId="0" refreshError="1"/>
      <sheetData sheetId="1">
        <row r="7">
          <cell r="B7">
            <v>11623000000</v>
          </cell>
          <cell r="C7">
            <v>10836157781.579987</v>
          </cell>
          <cell r="D7">
            <v>10186908297.547268</v>
          </cell>
          <cell r="E7">
            <v>10063033717.455248</v>
          </cell>
        </row>
        <row r="8">
          <cell r="B8">
            <v>2009</v>
          </cell>
          <cell r="C8">
            <v>2010</v>
          </cell>
          <cell r="D8">
            <v>2011</v>
          </cell>
          <cell r="E8">
            <v>2012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AL OVERZICHT"/>
      <sheetName val="1. organisatie Rijk"/>
      <sheetName val="2.locaties"/>
      <sheetName val="3.samenhang beleid"/>
      <sheetName val="4. uitgaven"/>
      <sheetName val="5.inhuur"/>
      <sheetName val="6. bezetting"/>
      <sheetName val="7.leeftijd"/>
      <sheetName val="8.M-V"/>
      <sheetName val="9.V - in- uitstroom"/>
      <sheetName val="10.culturele diversiteit"/>
      <sheetName val="11.Integriteit"/>
      <sheetName val="12.extra beloningen"/>
      <sheetName val="13.vacatures"/>
      <sheetName val="14.traineeprogramma's "/>
      <sheetName val="15.stages"/>
      <sheetName val="16.Gezond werken"/>
      <sheetName val="17.FG"/>
      <sheetName val="18.Scholing"/>
      <sheetName val="19.ABD"/>
      <sheetName val="20.Beloningen TMG"/>
      <sheetName val="20a Nwe advcolleges, commissies"/>
      <sheetName val="21.gebruiksvergoeding"/>
      <sheetName val="22.M2 opp"/>
      <sheetName val="23.Energie"/>
      <sheetName val="24.Inkoop"/>
      <sheetName val="25.Afvalstoffen"/>
      <sheetName val="26.aanbestedingen"/>
      <sheetName val="27.CRD"/>
      <sheetName val="Ia - adviescolleges"/>
      <sheetName val="Ib - adviescolleges"/>
      <sheetName val="Ic - adviescolleges"/>
      <sheetName val="II - externe inhuur"/>
      <sheetName val="III - Digi-Inkoop"/>
      <sheetName val="IV - ARBIT"/>
    </sheetNames>
    <sheetDataSet>
      <sheetData sheetId="0"/>
      <sheetData sheetId="1"/>
      <sheetData sheetId="2"/>
      <sheetData sheetId="3"/>
      <sheetData sheetId="4"/>
      <sheetData sheetId="5"/>
      <sheetData sheetId="6"/>
      <sheetData sheetId="7"/>
      <sheetData sheetId="8">
        <row r="1">
          <cell r="B1" t="str">
            <v>Mannen</v>
          </cell>
          <cell r="C1" t="str">
            <v>Vrouwen</v>
          </cell>
        </row>
        <row r="2">
          <cell r="A2">
            <v>18</v>
          </cell>
          <cell r="B2">
            <v>2</v>
          </cell>
          <cell r="C2">
            <v>-2</v>
          </cell>
        </row>
        <row r="3">
          <cell r="A3">
            <v>19</v>
          </cell>
          <cell r="B3">
            <v>5</v>
          </cell>
          <cell r="C3">
            <v>-14</v>
          </cell>
        </row>
        <row r="4">
          <cell r="A4">
            <v>20</v>
          </cell>
          <cell r="B4">
            <v>27</v>
          </cell>
          <cell r="C4">
            <v>-30</v>
          </cell>
        </row>
        <row r="5">
          <cell r="A5">
            <v>21</v>
          </cell>
          <cell r="B5">
            <v>54</v>
          </cell>
          <cell r="C5">
            <v>-67</v>
          </cell>
        </row>
        <row r="6">
          <cell r="A6">
            <v>22</v>
          </cell>
          <cell r="B6">
            <v>104</v>
          </cell>
          <cell r="C6">
            <v>-125</v>
          </cell>
        </row>
        <row r="7">
          <cell r="A7">
            <v>23</v>
          </cell>
          <cell r="B7">
            <v>132</v>
          </cell>
          <cell r="C7">
            <v>-198</v>
          </cell>
        </row>
        <row r="8">
          <cell r="A8">
            <v>24</v>
          </cell>
          <cell r="B8">
            <v>233</v>
          </cell>
          <cell r="C8">
            <v>-326</v>
          </cell>
        </row>
        <row r="9">
          <cell r="A9">
            <v>25</v>
          </cell>
          <cell r="B9">
            <v>329</v>
          </cell>
          <cell r="C9">
            <v>-416</v>
          </cell>
        </row>
        <row r="10">
          <cell r="A10">
            <v>26</v>
          </cell>
          <cell r="B10">
            <v>430</v>
          </cell>
          <cell r="C10">
            <v>-594</v>
          </cell>
        </row>
        <row r="11">
          <cell r="A11">
            <v>27</v>
          </cell>
          <cell r="B11">
            <v>504</v>
          </cell>
          <cell r="C11">
            <v>-735</v>
          </cell>
        </row>
        <row r="12">
          <cell r="A12">
            <v>28</v>
          </cell>
          <cell r="B12">
            <v>635</v>
          </cell>
          <cell r="C12">
            <v>-853</v>
          </cell>
        </row>
        <row r="13">
          <cell r="A13">
            <v>29</v>
          </cell>
          <cell r="B13">
            <v>660</v>
          </cell>
          <cell r="C13">
            <v>-968</v>
          </cell>
        </row>
        <row r="14">
          <cell r="A14">
            <v>30</v>
          </cell>
          <cell r="B14">
            <v>737</v>
          </cell>
          <cell r="C14">
            <v>-1051</v>
          </cell>
        </row>
        <row r="15">
          <cell r="A15">
            <v>31</v>
          </cell>
          <cell r="B15">
            <v>829</v>
          </cell>
          <cell r="C15">
            <v>-1222</v>
          </cell>
        </row>
        <row r="16">
          <cell r="A16">
            <v>32</v>
          </cell>
          <cell r="B16">
            <v>928</v>
          </cell>
          <cell r="C16">
            <v>-1340</v>
          </cell>
        </row>
        <row r="17">
          <cell r="A17">
            <v>33</v>
          </cell>
          <cell r="B17">
            <v>938</v>
          </cell>
          <cell r="C17">
            <v>-1339</v>
          </cell>
        </row>
        <row r="18">
          <cell r="A18">
            <v>34</v>
          </cell>
          <cell r="B18">
            <v>987</v>
          </cell>
          <cell r="C18">
            <v>-1403</v>
          </cell>
        </row>
        <row r="19">
          <cell r="A19">
            <v>35</v>
          </cell>
          <cell r="B19">
            <v>1073</v>
          </cell>
          <cell r="C19">
            <v>-1421</v>
          </cell>
        </row>
        <row r="20">
          <cell r="A20">
            <v>36</v>
          </cell>
          <cell r="B20">
            <v>1136</v>
          </cell>
          <cell r="C20">
            <v>-1410</v>
          </cell>
        </row>
        <row r="21">
          <cell r="A21">
            <v>37</v>
          </cell>
          <cell r="B21">
            <v>1205</v>
          </cell>
          <cell r="C21">
            <v>-1534</v>
          </cell>
        </row>
        <row r="22">
          <cell r="A22">
            <v>38</v>
          </cell>
          <cell r="B22">
            <v>1334</v>
          </cell>
          <cell r="C22">
            <v>-1589</v>
          </cell>
        </row>
        <row r="23">
          <cell r="A23">
            <v>39</v>
          </cell>
          <cell r="B23">
            <v>1311</v>
          </cell>
          <cell r="C23">
            <v>-1598</v>
          </cell>
        </row>
        <row r="24">
          <cell r="A24">
            <v>40</v>
          </cell>
          <cell r="B24">
            <v>1425</v>
          </cell>
          <cell r="C24">
            <v>-1710</v>
          </cell>
        </row>
        <row r="25">
          <cell r="A25">
            <v>41</v>
          </cell>
          <cell r="B25">
            <v>1673</v>
          </cell>
          <cell r="C25">
            <v>-1689</v>
          </cell>
        </row>
        <row r="26">
          <cell r="A26">
            <v>42</v>
          </cell>
          <cell r="B26">
            <v>1585</v>
          </cell>
          <cell r="C26">
            <v>-1741</v>
          </cell>
        </row>
        <row r="27">
          <cell r="A27">
            <v>43</v>
          </cell>
          <cell r="B27">
            <v>1728</v>
          </cell>
          <cell r="C27">
            <v>-1776</v>
          </cell>
        </row>
        <row r="28">
          <cell r="A28">
            <v>44</v>
          </cell>
          <cell r="B28">
            <v>1709</v>
          </cell>
          <cell r="C28">
            <v>-1603</v>
          </cell>
        </row>
        <row r="29">
          <cell r="A29">
            <v>45</v>
          </cell>
          <cell r="B29">
            <v>1663</v>
          </cell>
          <cell r="C29">
            <v>-1680</v>
          </cell>
        </row>
        <row r="30">
          <cell r="A30">
            <v>46</v>
          </cell>
          <cell r="B30">
            <v>1823</v>
          </cell>
          <cell r="C30">
            <v>-1738</v>
          </cell>
        </row>
        <row r="31">
          <cell r="A31">
            <v>47</v>
          </cell>
          <cell r="B31">
            <v>1971</v>
          </cell>
          <cell r="C31">
            <v>-1799</v>
          </cell>
        </row>
        <row r="32">
          <cell r="A32">
            <v>48</v>
          </cell>
          <cell r="B32">
            <v>2236</v>
          </cell>
          <cell r="C32">
            <v>-1838</v>
          </cell>
        </row>
        <row r="33">
          <cell r="A33">
            <v>49</v>
          </cell>
          <cell r="B33">
            <v>2422</v>
          </cell>
          <cell r="C33">
            <v>-1824</v>
          </cell>
        </row>
        <row r="34">
          <cell r="A34">
            <v>50</v>
          </cell>
          <cell r="B34">
            <v>2586</v>
          </cell>
          <cell r="C34">
            <v>-1764</v>
          </cell>
        </row>
        <row r="35">
          <cell r="A35">
            <v>51</v>
          </cell>
          <cell r="B35">
            <v>2738</v>
          </cell>
          <cell r="C35">
            <v>-1601</v>
          </cell>
        </row>
        <row r="36">
          <cell r="A36">
            <v>52</v>
          </cell>
          <cell r="B36">
            <v>2729</v>
          </cell>
          <cell r="C36">
            <v>-1545</v>
          </cell>
        </row>
        <row r="37">
          <cell r="A37">
            <v>53</v>
          </cell>
          <cell r="B37">
            <v>2769</v>
          </cell>
          <cell r="C37">
            <v>-1360</v>
          </cell>
        </row>
        <row r="38">
          <cell r="A38">
            <v>54</v>
          </cell>
          <cell r="B38">
            <v>2672</v>
          </cell>
          <cell r="C38">
            <v>-1192</v>
          </cell>
        </row>
        <row r="39">
          <cell r="A39">
            <v>55</v>
          </cell>
          <cell r="B39">
            <v>2727</v>
          </cell>
          <cell r="C39">
            <v>-1097</v>
          </cell>
        </row>
        <row r="40">
          <cell r="A40">
            <v>56</v>
          </cell>
          <cell r="B40">
            <v>2652</v>
          </cell>
          <cell r="C40">
            <v>-1055</v>
          </cell>
        </row>
        <row r="41">
          <cell r="A41">
            <v>57</v>
          </cell>
          <cell r="B41">
            <v>2711</v>
          </cell>
          <cell r="C41">
            <v>-1037</v>
          </cell>
        </row>
        <row r="42">
          <cell r="A42">
            <v>58</v>
          </cell>
          <cell r="B42">
            <v>2643</v>
          </cell>
          <cell r="C42">
            <v>-966</v>
          </cell>
        </row>
        <row r="43">
          <cell r="A43">
            <v>59</v>
          </cell>
          <cell r="B43">
            <v>2645</v>
          </cell>
          <cell r="C43">
            <v>-871</v>
          </cell>
        </row>
        <row r="44">
          <cell r="A44">
            <v>60</v>
          </cell>
          <cell r="B44">
            <v>2337</v>
          </cell>
          <cell r="C44">
            <v>-766</v>
          </cell>
        </row>
        <row r="45">
          <cell r="A45">
            <v>61</v>
          </cell>
          <cell r="B45">
            <v>2009</v>
          </cell>
          <cell r="C45">
            <v>-661</v>
          </cell>
        </row>
        <row r="46">
          <cell r="A46">
            <v>62</v>
          </cell>
          <cell r="B46">
            <v>1624</v>
          </cell>
          <cell r="C46">
            <v>-430</v>
          </cell>
        </row>
        <row r="47">
          <cell r="A47">
            <v>63</v>
          </cell>
          <cell r="B47">
            <v>990</v>
          </cell>
          <cell r="C47">
            <v>-276</v>
          </cell>
        </row>
        <row r="48">
          <cell r="A48">
            <v>64</v>
          </cell>
          <cell r="B48">
            <v>664</v>
          </cell>
          <cell r="C48">
            <v>-197</v>
          </cell>
        </row>
        <row r="49">
          <cell r="A49">
            <v>65</v>
          </cell>
          <cell r="B49">
            <v>59</v>
          </cell>
          <cell r="C49">
            <v>-32</v>
          </cell>
        </row>
        <row r="50">
          <cell r="A50" t="str">
            <v>66+</v>
          </cell>
          <cell r="B50">
            <v>97</v>
          </cell>
          <cell r="C50">
            <v>-34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TAAL OVERZICHT"/>
      <sheetName val="1. organisatie Rijk"/>
      <sheetName val="2.locaties"/>
      <sheetName val="3.samenhang beleid"/>
      <sheetName val="4. uitgaven"/>
      <sheetName val="5.inhuur"/>
      <sheetName val="6. bezetting"/>
      <sheetName val="7.leeftijd"/>
      <sheetName val="8.M-V"/>
      <sheetName val="9.V - in- uitstroom"/>
      <sheetName val="10.culturele diversiteit"/>
      <sheetName val="11.Integriteit"/>
      <sheetName val="12.extra beloningen"/>
      <sheetName val="13.vacatures"/>
      <sheetName val="14.traineeprogramma's "/>
      <sheetName val="15.stages"/>
      <sheetName val="16.Gezond werken"/>
      <sheetName val="17.FG"/>
      <sheetName val="18.Scholing"/>
      <sheetName val="19.ABD"/>
      <sheetName val="20.Beloningen TMG"/>
      <sheetName val="21.gebruiksvergoeding"/>
      <sheetName val="22.M2 opp"/>
      <sheetName val="23.Energie"/>
      <sheetName val="24.Inkoop"/>
      <sheetName val="25.Afvalstoffen"/>
      <sheetName val="26.aanbestedingen"/>
      <sheetName val="27.CRD"/>
      <sheetName val="Ia - adviescolleges"/>
      <sheetName val="Ib - adviescolleges"/>
      <sheetName val="Ic - adviescolleges"/>
      <sheetName val="II - externe inhuur"/>
      <sheetName val="III - Digi-Inkoop"/>
      <sheetName val="IV - ARB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B1" t="str">
            <v>Mannen</v>
          </cell>
        </row>
      </sheetData>
      <sheetData sheetId="9" refreshError="1"/>
      <sheetData sheetId="10" refreshError="1"/>
      <sheetData sheetId="11" refreshError="1"/>
      <sheetData sheetId="12">
        <row r="14">
          <cell r="B14">
            <v>2009</v>
          </cell>
          <cell r="C14">
            <v>2010</v>
          </cell>
          <cell r="D14">
            <v>2011</v>
          </cell>
          <cell r="E14">
            <v>2012</v>
          </cell>
        </row>
        <row r="17">
          <cell r="B17">
            <v>0.15441702363282603</v>
          </cell>
          <cell r="C17">
            <v>0.14734464172479392</v>
          </cell>
          <cell r="D17">
            <v>0.13082892498426976</v>
          </cell>
          <cell r="E17">
            <v>0.13390343612047229</v>
          </cell>
        </row>
        <row r="20">
          <cell r="A20" t="str">
            <v>Schaal 01-05</v>
          </cell>
          <cell r="D20">
            <v>0.12383449883449883</v>
          </cell>
          <cell r="E20">
            <v>0.11592968326492682</v>
          </cell>
        </row>
        <row r="21">
          <cell r="A21" t="str">
            <v>Schaal 06-10</v>
          </cell>
          <cell r="D21">
            <v>0.11222193739496995</v>
          </cell>
          <cell r="E21">
            <v>0.11562119320830765</v>
          </cell>
        </row>
        <row r="22">
          <cell r="A22" t="str">
            <v>Schaal 11-14</v>
          </cell>
          <cell r="D22">
            <v>0.15485722554505113</v>
          </cell>
          <cell r="E22">
            <v>0.16130325814536342</v>
          </cell>
        </row>
        <row r="23">
          <cell r="A23" t="str">
            <v>Schaal 15+</v>
          </cell>
          <cell r="D23">
            <v>0.25308456214264219</v>
          </cell>
          <cell r="E23">
            <v>0.24314329738058552</v>
          </cell>
        </row>
        <row r="28">
          <cell r="A28" t="str">
            <v>Aandeel bijzondere beloningen</v>
          </cell>
        </row>
      </sheetData>
      <sheetData sheetId="13">
        <row r="2">
          <cell r="B2">
            <v>2009</v>
          </cell>
          <cell r="D2">
            <v>2010</v>
          </cell>
          <cell r="F2">
            <v>2011</v>
          </cell>
          <cell r="H2">
            <v>2012</v>
          </cell>
        </row>
        <row r="3">
          <cell r="B3" t="str">
            <v>1e semester</v>
          </cell>
          <cell r="C3" t="str">
            <v>2e semester</v>
          </cell>
          <cell r="D3" t="str">
            <v>1e semester</v>
          </cell>
          <cell r="E3" t="str">
            <v>2e semester</v>
          </cell>
          <cell r="F3" t="str">
            <v>1e semester</v>
          </cell>
          <cell r="G3" t="str">
            <v>2e semester</v>
          </cell>
          <cell r="H3" t="str">
            <v>1e semester</v>
          </cell>
          <cell r="I3" t="str">
            <v>2e semester</v>
          </cell>
        </row>
        <row r="4">
          <cell r="B4">
            <v>3392</v>
          </cell>
          <cell r="C4">
            <v>2241</v>
          </cell>
          <cell r="D4">
            <v>3562</v>
          </cell>
          <cell r="E4">
            <v>2103</v>
          </cell>
          <cell r="F4">
            <v>1945</v>
          </cell>
          <cell r="G4">
            <v>1921</v>
          </cell>
          <cell r="H4">
            <v>2428</v>
          </cell>
          <cell r="I4">
            <v>1439</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lad1"/>
      <sheetName val="Blad2"/>
      <sheetName val="Blad3"/>
    </sheetNames>
    <sheetDataSet>
      <sheetData sheetId="0">
        <row r="11">
          <cell r="B11" t="str">
            <v>Zakelijk verkeer</v>
          </cell>
          <cell r="C11" t="str">
            <v>Woon-werkverkeer</v>
          </cell>
          <cell r="D11" t="str">
            <v>Bedrijfsafval</v>
          </cell>
          <cell r="E11" t="str">
            <v>Brandstoffen</v>
          </cell>
          <cell r="F11" t="str">
            <v>Elektriciteit</v>
          </cell>
        </row>
        <row r="12">
          <cell r="A12">
            <v>2011</v>
          </cell>
          <cell r="B12">
            <v>54257</v>
          </cell>
          <cell r="C12">
            <v>66640</v>
          </cell>
          <cell r="D12">
            <v>0</v>
          </cell>
          <cell r="E12">
            <v>153467</v>
          </cell>
          <cell r="F12">
            <v>9746</v>
          </cell>
        </row>
        <row r="13">
          <cell r="A13">
            <v>2012</v>
          </cell>
          <cell r="B13">
            <v>56920</v>
          </cell>
          <cell r="C13">
            <v>67809</v>
          </cell>
          <cell r="D13">
            <v>0</v>
          </cell>
          <cell r="E13">
            <v>148017</v>
          </cell>
          <cell r="F13">
            <v>9308</v>
          </cell>
        </row>
      </sheetData>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lad1"/>
      <sheetName val="Blad2"/>
      <sheetName val="Blad3"/>
    </sheetNames>
    <sheetDataSet>
      <sheetData sheetId="0">
        <row r="2">
          <cell r="C2">
            <v>2008</v>
          </cell>
          <cell r="D2">
            <v>2009</v>
          </cell>
          <cell r="E2">
            <v>2010</v>
          </cell>
          <cell r="F2">
            <v>2011</v>
          </cell>
          <cell r="G2">
            <v>2012</v>
          </cell>
          <cell r="H2">
            <v>2013</v>
          </cell>
          <cell r="I2">
            <v>2014</v>
          </cell>
          <cell r="J2">
            <v>2015</v>
          </cell>
          <cell r="K2">
            <v>2016</v>
          </cell>
          <cell r="L2">
            <v>2017</v>
          </cell>
          <cell r="M2">
            <v>2018</v>
          </cell>
          <cell r="N2">
            <v>2019</v>
          </cell>
          <cell r="O2">
            <v>2020</v>
          </cell>
        </row>
        <row r="3">
          <cell r="A3" t="str">
            <v>energieverbruik</v>
          </cell>
          <cell r="B3" t="str">
            <v>TJ</v>
          </cell>
          <cell r="C3">
            <v>6062</v>
          </cell>
          <cell r="D3">
            <v>5757</v>
          </cell>
          <cell r="E3">
            <v>5576</v>
          </cell>
          <cell r="F3">
            <v>5554</v>
          </cell>
          <cell r="G3">
            <v>5300</v>
          </cell>
        </row>
        <row r="4">
          <cell r="A4" t="str">
            <v>elektriciteitsverbruik</v>
          </cell>
          <cell r="B4" t="str">
            <v>TJ</v>
          </cell>
          <cell r="C4">
            <v>2403</v>
          </cell>
          <cell r="D4">
            <v>2463</v>
          </cell>
          <cell r="E4">
            <v>2521</v>
          </cell>
          <cell r="F4">
            <v>2339</v>
          </cell>
          <cell r="G4">
            <v>2234</v>
          </cell>
        </row>
        <row r="5">
          <cell r="A5" t="str">
            <v>gasverbruik</v>
          </cell>
          <cell r="B5" t="str">
            <v>TJ</v>
          </cell>
          <cell r="C5">
            <v>3659</v>
          </cell>
          <cell r="D5">
            <v>3294</v>
          </cell>
          <cell r="E5">
            <v>3055</v>
          </cell>
          <cell r="F5">
            <v>3215</v>
          </cell>
          <cell r="G5">
            <v>3066</v>
          </cell>
        </row>
        <row r="6">
          <cell r="A6" t="str">
            <v>Streven</v>
          </cell>
          <cell r="C6">
            <v>6062</v>
          </cell>
          <cell r="D6">
            <v>5940.76</v>
          </cell>
          <cell r="E6">
            <v>5821.9448000000002</v>
          </cell>
          <cell r="F6">
            <v>5705.5059039999996</v>
          </cell>
          <cell r="G6">
            <v>5591.3957859199991</v>
          </cell>
          <cell r="H6">
            <v>5479.5678702015985</v>
          </cell>
          <cell r="I6">
            <v>5369.976512797567</v>
          </cell>
          <cell r="J6">
            <v>5262.5769825416155</v>
          </cell>
          <cell r="K6">
            <v>5157.3254428907831</v>
          </cell>
          <cell r="L6">
            <v>5054.1789340329678</v>
          </cell>
          <cell r="M6">
            <v>4953.0953553523086</v>
          </cell>
          <cell r="N6">
            <v>4854.0334482452627</v>
          </cell>
          <cell r="O6">
            <v>4756.9527792803574</v>
          </cell>
        </row>
        <row r="20">
          <cell r="C20">
            <v>2008</v>
          </cell>
          <cell r="D20">
            <v>2009</v>
          </cell>
          <cell r="E20">
            <v>2010</v>
          </cell>
          <cell r="F20">
            <v>2011</v>
          </cell>
          <cell r="G20">
            <v>2012</v>
          </cell>
          <cell r="H20">
            <v>2013</v>
          </cell>
          <cell r="I20">
            <v>2014</v>
          </cell>
          <cell r="J20">
            <v>2015</v>
          </cell>
          <cell r="K20">
            <v>2016</v>
          </cell>
          <cell r="L20">
            <v>2017</v>
          </cell>
          <cell r="M20">
            <v>2018</v>
          </cell>
          <cell r="N20">
            <v>2019</v>
          </cell>
          <cell r="O20">
            <v>2020</v>
          </cell>
        </row>
        <row r="21">
          <cell r="A21" t="str">
            <v>energieverbruik p. BVO</v>
          </cell>
          <cell r="B21" t="str">
            <v>MJ/m²</v>
          </cell>
          <cell r="C21">
            <v>844</v>
          </cell>
          <cell r="D21">
            <v>804</v>
          </cell>
          <cell r="E21">
            <v>781</v>
          </cell>
          <cell r="F21">
            <v>787</v>
          </cell>
          <cell r="G21">
            <v>757</v>
          </cell>
        </row>
        <row r="22">
          <cell r="A22" t="str">
            <v>elektriciteitsverbruik</v>
          </cell>
          <cell r="B22" t="str">
            <v>MJ/m²</v>
          </cell>
          <cell r="C22">
            <v>334.72628499791057</v>
          </cell>
          <cell r="D22">
            <v>344.13860556098922</v>
          </cell>
          <cell r="E22">
            <v>352.8835386338186</v>
          </cell>
          <cell r="F22">
            <v>331.3031161473088</v>
          </cell>
          <cell r="G22">
            <v>319.14285714285717</v>
          </cell>
        </row>
        <row r="23">
          <cell r="A23" t="str">
            <v>gasverbruik</v>
          </cell>
          <cell r="B23" t="str">
            <v>MJ/m²</v>
          </cell>
          <cell r="C23">
            <v>509.68101406881181</v>
          </cell>
          <cell r="D23">
            <v>460.24870755903311</v>
          </cell>
          <cell r="E23">
            <v>461.08622620380737</v>
          </cell>
          <cell r="F23">
            <v>455.38243626062325</v>
          </cell>
          <cell r="G23">
            <v>438</v>
          </cell>
        </row>
        <row r="24">
          <cell r="A24" t="str">
            <v>Streven p. BVO</v>
          </cell>
          <cell r="B24" t="str">
            <v>MJ/m²</v>
          </cell>
          <cell r="C24">
            <v>844</v>
          </cell>
          <cell r="D24">
            <v>827.12</v>
          </cell>
          <cell r="E24">
            <v>810.57759999999996</v>
          </cell>
          <cell r="F24">
            <v>794.36604799999998</v>
          </cell>
          <cell r="G24">
            <v>778.47872703999997</v>
          </cell>
          <cell r="H24">
            <v>762.90915249919999</v>
          </cell>
          <cell r="I24">
            <v>747.65096944921595</v>
          </cell>
          <cell r="J24">
            <v>732.69795006023162</v>
          </cell>
          <cell r="K24">
            <v>718.04399105902701</v>
          </cell>
          <cell r="L24">
            <v>703.68311123784645</v>
          </cell>
          <cell r="M24">
            <v>689.60944901308949</v>
          </cell>
          <cell r="N24">
            <v>675.81726003282779</v>
          </cell>
          <cell r="O24">
            <v>662.3009148321712</v>
          </cell>
        </row>
      </sheetData>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egevensoverzicht"/>
      <sheetName val="Samenvatting"/>
      <sheetName val="Inkoopoverzicht"/>
      <sheetName val="Uitwerking vragen"/>
      <sheetName val="categorieën"/>
      <sheetName val="aanbesteding € %"/>
    </sheetNames>
    <sheetDataSet>
      <sheetData sheetId="0"/>
      <sheetData sheetId="1"/>
      <sheetData sheetId="2"/>
      <sheetData sheetId="3"/>
      <sheetData sheetId="4">
        <row r="2">
          <cell r="B2" t="str">
            <v>1. Personeelsgerelateerde Zaken</v>
          </cell>
          <cell r="C2" t="str">
            <v>2. Kantoorinrichting en Benodigdheden</v>
          </cell>
          <cell r="D2" t="str">
            <v>3. Automatisering en Telecommunicatie</v>
          </cell>
          <cell r="E2" t="str">
            <v>4. Inhuur en Uitbesteden</v>
          </cell>
          <cell r="F2" t="str">
            <v>5. Vervoer en Emballage</v>
          </cell>
          <cell r="G2" t="str">
            <v>6. Aanschaf/Huur Gebouwen Installaties</v>
          </cell>
          <cell r="H2" t="str">
            <v>7. Exploitatie, Beheer Gebouwen, Installaties</v>
          </cell>
          <cell r="I2" t="str">
            <v>8. Overig</v>
          </cell>
        </row>
        <row r="31">
          <cell r="B31">
            <v>4</v>
          </cell>
          <cell r="C31">
            <v>2</v>
          </cell>
          <cell r="D31">
            <v>9</v>
          </cell>
          <cell r="E31">
            <v>9</v>
          </cell>
          <cell r="F31">
            <v>3</v>
          </cell>
          <cell r="G31">
            <v>3</v>
          </cell>
          <cell r="H31">
            <v>36</v>
          </cell>
          <cell r="I31">
            <v>8</v>
          </cell>
        </row>
      </sheetData>
      <sheetData sheetId="5"/>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G46"/>
  <sheetViews>
    <sheetView zoomScaleNormal="100" workbookViewId="0">
      <selection activeCell="G44" sqref="G44:G45"/>
    </sheetView>
  </sheetViews>
  <sheetFormatPr defaultRowHeight="12.75"/>
  <cols>
    <col min="1" max="1" width="4.7109375" style="3" customWidth="1"/>
    <col min="2" max="2" width="22.42578125" style="4" customWidth="1"/>
    <col min="3" max="3" width="6.85546875" style="3" customWidth="1"/>
    <col min="4" max="4" width="9.42578125" style="3" customWidth="1"/>
    <col min="5" max="5" width="42.5703125" style="4" customWidth="1"/>
    <col min="6" max="6" width="14" style="5" customWidth="1"/>
    <col min="7" max="7" width="39.28515625" style="4" customWidth="1"/>
    <col min="8" max="16384" width="9.140625" style="4"/>
  </cols>
  <sheetData>
    <row r="1" spans="1:7" ht="13.5" thickBot="1"/>
    <row r="2" spans="1:7" s="6" customFormat="1" ht="12.75" customHeight="1">
      <c r="A2" s="374" t="s">
        <v>0</v>
      </c>
      <c r="B2" s="376" t="s">
        <v>1</v>
      </c>
      <c r="C2" s="378" t="s">
        <v>2</v>
      </c>
      <c r="D2" s="378" t="s">
        <v>3</v>
      </c>
      <c r="E2" s="372" t="s">
        <v>70</v>
      </c>
      <c r="F2" s="372" t="s">
        <v>4</v>
      </c>
      <c r="G2" s="372" t="s">
        <v>5</v>
      </c>
    </row>
    <row r="3" spans="1:7" s="6" customFormat="1" ht="13.5" thickBot="1">
      <c r="A3" s="375"/>
      <c r="B3" s="377"/>
      <c r="C3" s="379"/>
      <c r="D3" s="379"/>
      <c r="E3" s="373"/>
      <c r="F3" s="373"/>
      <c r="G3" s="373"/>
    </row>
    <row r="4" spans="1:7" s="6" customFormat="1" ht="24">
      <c r="A4" s="7">
        <v>1</v>
      </c>
      <c r="B4" s="8" t="s">
        <v>73</v>
      </c>
      <c r="C4" s="8">
        <v>22</v>
      </c>
      <c r="D4" s="8" t="s">
        <v>72</v>
      </c>
      <c r="E4" s="8" t="s">
        <v>74</v>
      </c>
      <c r="F4" s="1" t="s">
        <v>52</v>
      </c>
      <c r="G4" s="2" t="s">
        <v>435</v>
      </c>
    </row>
    <row r="5" spans="1:7" s="6" customFormat="1">
      <c r="A5" s="7">
        <v>1</v>
      </c>
      <c r="B5" s="8" t="s">
        <v>73</v>
      </c>
      <c r="C5" s="8">
        <v>26</v>
      </c>
      <c r="D5" s="8" t="s">
        <v>39</v>
      </c>
      <c r="E5" s="8" t="s">
        <v>13</v>
      </c>
      <c r="F5" s="1" t="s">
        <v>52</v>
      </c>
      <c r="G5" s="2"/>
    </row>
    <row r="6" spans="1:7">
      <c r="A6" s="7">
        <v>2</v>
      </c>
      <c r="B6" s="8" t="s">
        <v>66</v>
      </c>
      <c r="C6" s="9">
        <v>27</v>
      </c>
      <c r="D6" s="10" t="s">
        <v>39</v>
      </c>
      <c r="E6" s="8" t="s">
        <v>40</v>
      </c>
      <c r="F6" s="1" t="s">
        <v>52</v>
      </c>
      <c r="G6" s="2"/>
    </row>
    <row r="7" spans="1:7">
      <c r="A7" s="7">
        <v>3</v>
      </c>
      <c r="B7" s="8" t="s">
        <v>67</v>
      </c>
      <c r="C7" s="8">
        <v>34</v>
      </c>
      <c r="D7" s="8" t="s">
        <v>75</v>
      </c>
      <c r="E7" s="8" t="s">
        <v>6</v>
      </c>
      <c r="F7" s="1" t="s">
        <v>52</v>
      </c>
      <c r="G7" s="2"/>
    </row>
    <row r="8" spans="1:7">
      <c r="A8" s="7">
        <v>4</v>
      </c>
      <c r="B8" s="8" t="s">
        <v>68</v>
      </c>
      <c r="C8" s="9">
        <v>36</v>
      </c>
      <c r="D8" s="10" t="s">
        <v>75</v>
      </c>
      <c r="E8" s="8" t="s">
        <v>76</v>
      </c>
      <c r="F8" s="1" t="s">
        <v>52</v>
      </c>
      <c r="G8" s="2"/>
    </row>
    <row r="9" spans="1:7">
      <c r="A9" s="7">
        <v>4</v>
      </c>
      <c r="B9" s="8" t="s">
        <v>68</v>
      </c>
      <c r="C9" s="9">
        <v>36</v>
      </c>
      <c r="D9" s="10" t="s">
        <v>75</v>
      </c>
      <c r="E9" s="8" t="s">
        <v>41</v>
      </c>
      <c r="F9" s="1" t="s">
        <v>52</v>
      </c>
      <c r="G9" s="2"/>
    </row>
    <row r="10" spans="1:7">
      <c r="A10" s="7">
        <v>5</v>
      </c>
      <c r="B10" s="8" t="s">
        <v>61</v>
      </c>
      <c r="C10" s="9">
        <v>38</v>
      </c>
      <c r="D10" s="10" t="s">
        <v>75</v>
      </c>
      <c r="E10" s="8" t="s">
        <v>7</v>
      </c>
      <c r="F10" s="1" t="s">
        <v>52</v>
      </c>
      <c r="G10" s="2"/>
    </row>
    <row r="11" spans="1:7">
      <c r="A11" s="7">
        <v>5</v>
      </c>
      <c r="B11" s="8" t="s">
        <v>61</v>
      </c>
      <c r="C11" s="9">
        <v>38</v>
      </c>
      <c r="D11" s="10" t="s">
        <v>75</v>
      </c>
      <c r="E11" s="8" t="s">
        <v>8</v>
      </c>
      <c r="F11" s="1" t="s">
        <v>52</v>
      </c>
      <c r="G11" s="2"/>
    </row>
    <row r="12" spans="1:7" ht="24">
      <c r="A12" s="7">
        <v>6</v>
      </c>
      <c r="B12" s="8" t="s">
        <v>69</v>
      </c>
      <c r="C12" s="9">
        <v>39</v>
      </c>
      <c r="D12" s="10" t="s">
        <v>75</v>
      </c>
      <c r="E12" s="8" t="s">
        <v>42</v>
      </c>
      <c r="F12" s="1" t="s">
        <v>52</v>
      </c>
      <c r="G12" s="2"/>
    </row>
    <row r="13" spans="1:7">
      <c r="A13" s="7">
        <v>7</v>
      </c>
      <c r="B13" s="8" t="s">
        <v>9</v>
      </c>
      <c r="C13" s="8">
        <v>40</v>
      </c>
      <c r="D13" s="8" t="s">
        <v>75</v>
      </c>
      <c r="E13" s="8" t="s">
        <v>10</v>
      </c>
      <c r="F13" s="1" t="s">
        <v>52</v>
      </c>
      <c r="G13" s="2"/>
    </row>
    <row r="14" spans="1:7">
      <c r="A14" s="7">
        <v>7</v>
      </c>
      <c r="B14" s="8" t="s">
        <v>9</v>
      </c>
      <c r="C14" s="8">
        <v>40</v>
      </c>
      <c r="D14" s="8" t="s">
        <v>75</v>
      </c>
      <c r="E14" s="8" t="s">
        <v>11</v>
      </c>
      <c r="F14" s="1" t="s">
        <v>52</v>
      </c>
      <c r="G14" s="2"/>
    </row>
    <row r="15" spans="1:7">
      <c r="A15" s="7">
        <v>7</v>
      </c>
      <c r="B15" s="8" t="s">
        <v>9</v>
      </c>
      <c r="C15" s="8">
        <v>41</v>
      </c>
      <c r="D15" s="8" t="s">
        <v>75</v>
      </c>
      <c r="E15" s="8" t="s">
        <v>12</v>
      </c>
      <c r="F15" s="1" t="s">
        <v>52</v>
      </c>
      <c r="G15" s="2"/>
    </row>
    <row r="16" spans="1:7">
      <c r="A16" s="7">
        <v>8</v>
      </c>
      <c r="B16" s="8" t="s">
        <v>15</v>
      </c>
      <c r="C16" s="9">
        <v>43</v>
      </c>
      <c r="D16" s="10" t="s">
        <v>77</v>
      </c>
      <c r="E16" s="8" t="s">
        <v>16</v>
      </c>
      <c r="F16" s="1" t="s">
        <v>52</v>
      </c>
      <c r="G16" s="2"/>
    </row>
    <row r="17" spans="1:7">
      <c r="A17" s="7">
        <v>8</v>
      </c>
      <c r="B17" s="8" t="s">
        <v>15</v>
      </c>
      <c r="C17" s="9">
        <v>44</v>
      </c>
      <c r="D17" s="10" t="s">
        <v>77</v>
      </c>
      <c r="E17" s="8" t="s">
        <v>17</v>
      </c>
      <c r="F17" s="1" t="s">
        <v>52</v>
      </c>
      <c r="G17" s="2"/>
    </row>
    <row r="18" spans="1:7">
      <c r="A18" s="7">
        <v>9</v>
      </c>
      <c r="B18" s="8" t="s">
        <v>18</v>
      </c>
      <c r="C18" s="9">
        <v>46</v>
      </c>
      <c r="D18" s="10" t="s">
        <v>77</v>
      </c>
      <c r="E18" s="8" t="s">
        <v>19</v>
      </c>
      <c r="F18" s="1" t="s">
        <v>52</v>
      </c>
      <c r="G18" s="2"/>
    </row>
    <row r="19" spans="1:7">
      <c r="A19" s="7">
        <v>9</v>
      </c>
      <c r="B19" s="8" t="s">
        <v>18</v>
      </c>
      <c r="C19" s="9">
        <v>47</v>
      </c>
      <c r="D19" s="10" t="s">
        <v>77</v>
      </c>
      <c r="E19" s="8" t="s">
        <v>43</v>
      </c>
      <c r="F19" s="1" t="s">
        <v>52</v>
      </c>
      <c r="G19" s="2"/>
    </row>
    <row r="20" spans="1:7" ht="24">
      <c r="A20" s="7">
        <v>9</v>
      </c>
      <c r="B20" s="8" t="s">
        <v>18</v>
      </c>
      <c r="C20" s="9">
        <v>48</v>
      </c>
      <c r="D20" s="10" t="s">
        <v>77</v>
      </c>
      <c r="E20" s="8" t="s">
        <v>20</v>
      </c>
      <c r="F20" s="1" t="s">
        <v>52</v>
      </c>
      <c r="G20" s="2"/>
    </row>
    <row r="21" spans="1:7">
      <c r="A21" s="7">
        <v>10</v>
      </c>
      <c r="B21" s="8" t="s">
        <v>21</v>
      </c>
      <c r="C21" s="9">
        <v>49</v>
      </c>
      <c r="D21" s="10" t="s">
        <v>77</v>
      </c>
      <c r="E21" s="8" t="s">
        <v>22</v>
      </c>
      <c r="F21" s="1" t="s">
        <v>52</v>
      </c>
      <c r="G21" s="2"/>
    </row>
    <row r="22" spans="1:7">
      <c r="A22" s="7">
        <v>11</v>
      </c>
      <c r="B22" s="8" t="s">
        <v>23</v>
      </c>
      <c r="C22" s="9">
        <v>50</v>
      </c>
      <c r="D22" s="10" t="s">
        <v>77</v>
      </c>
      <c r="E22" s="8" t="s">
        <v>24</v>
      </c>
      <c r="F22" s="1" t="s">
        <v>52</v>
      </c>
      <c r="G22" s="2"/>
    </row>
    <row r="23" spans="1:7">
      <c r="A23" s="7">
        <v>12</v>
      </c>
      <c r="B23" s="8" t="s">
        <v>44</v>
      </c>
      <c r="C23" s="9">
        <v>51</v>
      </c>
      <c r="D23" s="10" t="s">
        <v>77</v>
      </c>
      <c r="E23" s="8" t="s">
        <v>44</v>
      </c>
      <c r="F23" s="1" t="s">
        <v>52</v>
      </c>
      <c r="G23" s="2"/>
    </row>
    <row r="24" spans="1:7">
      <c r="A24" s="7">
        <v>13</v>
      </c>
      <c r="B24" s="8" t="s">
        <v>25</v>
      </c>
      <c r="C24" s="9">
        <v>51</v>
      </c>
      <c r="D24" s="10" t="s">
        <v>77</v>
      </c>
      <c r="E24" s="8" t="s">
        <v>26</v>
      </c>
      <c r="F24" s="1" t="s">
        <v>52</v>
      </c>
      <c r="G24" s="2"/>
    </row>
    <row r="25" spans="1:7">
      <c r="A25" s="7">
        <v>14</v>
      </c>
      <c r="B25" s="8" t="s">
        <v>62</v>
      </c>
      <c r="C25" s="8">
        <v>52</v>
      </c>
      <c r="D25" s="8" t="s">
        <v>77</v>
      </c>
      <c r="E25" s="8" t="s">
        <v>27</v>
      </c>
      <c r="F25" s="1" t="s">
        <v>52</v>
      </c>
      <c r="G25" s="2"/>
    </row>
    <row r="26" spans="1:7">
      <c r="A26" s="7">
        <v>15</v>
      </c>
      <c r="B26" s="8" t="s">
        <v>45</v>
      </c>
      <c r="C26" s="8">
        <v>53</v>
      </c>
      <c r="D26" s="8" t="s">
        <v>77</v>
      </c>
      <c r="E26" s="8" t="s">
        <v>46</v>
      </c>
      <c r="F26" s="1" t="s">
        <v>52</v>
      </c>
      <c r="G26" s="2"/>
    </row>
    <row r="27" spans="1:7">
      <c r="A27" s="7">
        <v>16</v>
      </c>
      <c r="B27" s="8" t="s">
        <v>28</v>
      </c>
      <c r="C27" s="9">
        <v>54</v>
      </c>
      <c r="D27" s="10" t="s">
        <v>48</v>
      </c>
      <c r="E27" s="8" t="s">
        <v>47</v>
      </c>
      <c r="F27" s="1" t="s">
        <v>52</v>
      </c>
      <c r="G27" s="2"/>
    </row>
    <row r="28" spans="1:7">
      <c r="A28" s="7">
        <v>16</v>
      </c>
      <c r="B28" s="8" t="s">
        <v>28</v>
      </c>
      <c r="C28" s="9">
        <v>55</v>
      </c>
      <c r="D28" s="10" t="s">
        <v>48</v>
      </c>
      <c r="E28" s="8" t="s">
        <v>49</v>
      </c>
      <c r="F28" s="1" t="s">
        <v>52</v>
      </c>
      <c r="G28" s="2"/>
    </row>
    <row r="29" spans="1:7">
      <c r="A29" s="7">
        <v>16</v>
      </c>
      <c r="B29" s="8" t="s">
        <v>28</v>
      </c>
      <c r="C29" s="9">
        <v>56</v>
      </c>
      <c r="D29" s="10" t="s">
        <v>48</v>
      </c>
      <c r="E29" s="8" t="s">
        <v>78</v>
      </c>
      <c r="F29" s="1" t="s">
        <v>52</v>
      </c>
      <c r="G29" s="2"/>
    </row>
    <row r="30" spans="1:7">
      <c r="A30" s="7">
        <v>16</v>
      </c>
      <c r="B30" s="8" t="s">
        <v>28</v>
      </c>
      <c r="C30" s="9">
        <v>55</v>
      </c>
      <c r="D30" s="10" t="s">
        <v>48</v>
      </c>
      <c r="E30" s="8" t="s">
        <v>50</v>
      </c>
      <c r="F30" s="1" t="s">
        <v>52</v>
      </c>
      <c r="G30" s="2"/>
    </row>
    <row r="31" spans="1:7">
      <c r="A31" s="7">
        <v>17</v>
      </c>
      <c r="B31" s="8" t="s">
        <v>29</v>
      </c>
      <c r="C31" s="9">
        <v>59</v>
      </c>
      <c r="D31" s="10" t="s">
        <v>48</v>
      </c>
      <c r="E31" s="8" t="s">
        <v>31</v>
      </c>
      <c r="F31" s="1" t="s">
        <v>52</v>
      </c>
      <c r="G31" s="2"/>
    </row>
    <row r="32" spans="1:7">
      <c r="A32" s="7">
        <v>17</v>
      </c>
      <c r="B32" s="8" t="s">
        <v>29</v>
      </c>
      <c r="C32" s="9">
        <v>59</v>
      </c>
      <c r="D32" s="10" t="s">
        <v>48</v>
      </c>
      <c r="E32" s="8" t="s">
        <v>30</v>
      </c>
      <c r="F32" s="1" t="s">
        <v>52</v>
      </c>
      <c r="G32" s="2"/>
    </row>
    <row r="33" spans="1:7">
      <c r="A33" s="7">
        <v>18</v>
      </c>
      <c r="B33" s="8" t="s">
        <v>79</v>
      </c>
      <c r="C33" s="8">
        <v>61</v>
      </c>
      <c r="D33" s="8" t="s">
        <v>80</v>
      </c>
      <c r="E33" s="8" t="s">
        <v>81</v>
      </c>
      <c r="F33" s="1" t="s">
        <v>52</v>
      </c>
      <c r="G33" s="2"/>
    </row>
    <row r="34" spans="1:7">
      <c r="A34" s="7">
        <v>19</v>
      </c>
      <c r="B34" s="8" t="s">
        <v>63</v>
      </c>
      <c r="C34" s="9">
        <v>65</v>
      </c>
      <c r="D34" s="10" t="s">
        <v>83</v>
      </c>
      <c r="E34" s="8" t="s">
        <v>82</v>
      </c>
      <c r="F34" s="1" t="s">
        <v>52</v>
      </c>
      <c r="G34" s="2"/>
    </row>
    <row r="35" spans="1:7">
      <c r="A35" s="7">
        <v>20</v>
      </c>
      <c r="B35" s="8" t="s">
        <v>32</v>
      </c>
      <c r="C35" s="8">
        <v>67</v>
      </c>
      <c r="D35" s="8" t="s">
        <v>83</v>
      </c>
      <c r="E35" s="8" t="s">
        <v>32</v>
      </c>
      <c r="F35" s="1" t="s">
        <v>52</v>
      </c>
      <c r="G35" s="2"/>
    </row>
    <row r="36" spans="1:7">
      <c r="A36" s="7">
        <v>21</v>
      </c>
      <c r="B36" s="8" t="s">
        <v>64</v>
      </c>
      <c r="C36" s="8">
        <v>69</v>
      </c>
      <c r="D36" s="8" t="s">
        <v>84</v>
      </c>
      <c r="E36" s="8" t="s">
        <v>33</v>
      </c>
      <c r="F36" s="1" t="s">
        <v>52</v>
      </c>
      <c r="G36" s="2"/>
    </row>
    <row r="37" spans="1:7">
      <c r="A37" s="7">
        <v>21</v>
      </c>
      <c r="B37" s="8" t="s">
        <v>64</v>
      </c>
      <c r="C37" s="8">
        <v>70</v>
      </c>
      <c r="D37" s="8" t="s">
        <v>84</v>
      </c>
      <c r="E37" s="8" t="s">
        <v>34</v>
      </c>
      <c r="F37" s="1" t="s">
        <v>52</v>
      </c>
      <c r="G37" s="2"/>
    </row>
    <row r="38" spans="1:7">
      <c r="A38" s="7">
        <v>22</v>
      </c>
      <c r="B38" s="8" t="s">
        <v>424</v>
      </c>
      <c r="C38" s="8">
        <v>79</v>
      </c>
      <c r="D38" s="8">
        <v>5.5</v>
      </c>
      <c r="E38" s="8" t="s">
        <v>424</v>
      </c>
      <c r="F38" s="1" t="s">
        <v>52</v>
      </c>
      <c r="G38" s="2"/>
    </row>
    <row r="39" spans="1:7">
      <c r="A39" s="7">
        <v>23</v>
      </c>
      <c r="B39" s="8" t="s">
        <v>65</v>
      </c>
      <c r="C39" s="9">
        <v>78</v>
      </c>
      <c r="D39" s="10" t="s">
        <v>85</v>
      </c>
      <c r="E39" s="8" t="s">
        <v>51</v>
      </c>
      <c r="F39" s="1" t="s">
        <v>52</v>
      </c>
      <c r="G39" s="2"/>
    </row>
    <row r="40" spans="1:7">
      <c r="A40" s="7">
        <v>24</v>
      </c>
      <c r="B40" s="8" t="s">
        <v>53</v>
      </c>
      <c r="C40" s="8">
        <v>79</v>
      </c>
      <c r="D40" s="8" t="s">
        <v>54</v>
      </c>
      <c r="E40" s="8" t="s">
        <v>71</v>
      </c>
      <c r="F40" s="1" t="s">
        <v>52</v>
      </c>
      <c r="G40" s="2"/>
    </row>
    <row r="41" spans="1:7">
      <c r="A41" s="7">
        <v>25</v>
      </c>
      <c r="B41" s="8" t="s">
        <v>400</v>
      </c>
      <c r="C41" s="8">
        <v>83</v>
      </c>
      <c r="D41" s="8" t="s">
        <v>399</v>
      </c>
      <c r="E41" s="8" t="s">
        <v>400</v>
      </c>
      <c r="F41" s="1" t="s">
        <v>52</v>
      </c>
      <c r="G41" s="2"/>
    </row>
    <row r="42" spans="1:7" ht="24">
      <c r="A42" s="7">
        <v>26</v>
      </c>
      <c r="B42" s="8" t="s">
        <v>490</v>
      </c>
      <c r="C42" s="8">
        <v>105</v>
      </c>
      <c r="D42" s="8" t="s">
        <v>86</v>
      </c>
      <c r="E42" s="8" t="s">
        <v>55</v>
      </c>
      <c r="F42" s="1" t="s">
        <v>52</v>
      </c>
      <c r="G42" s="2"/>
    </row>
    <row r="43" spans="1:7">
      <c r="A43" s="7">
        <v>27</v>
      </c>
      <c r="B43" s="8" t="s">
        <v>56</v>
      </c>
      <c r="C43" s="8">
        <v>109</v>
      </c>
      <c r="D43" s="8" t="s">
        <v>87</v>
      </c>
      <c r="E43" s="8" t="s">
        <v>14</v>
      </c>
      <c r="F43" s="1" t="s">
        <v>52</v>
      </c>
      <c r="G43" s="2"/>
    </row>
    <row r="44" spans="1:7">
      <c r="A44" s="149" t="s">
        <v>411</v>
      </c>
      <c r="B44" s="8" t="s">
        <v>57</v>
      </c>
      <c r="C44" s="8">
        <v>111</v>
      </c>
      <c r="D44" s="8" t="s">
        <v>58</v>
      </c>
      <c r="E44" s="8" t="s">
        <v>35</v>
      </c>
      <c r="F44" s="1" t="s">
        <v>52</v>
      </c>
      <c r="G44" s="2"/>
    </row>
    <row r="45" spans="1:7">
      <c r="A45" s="149" t="s">
        <v>412</v>
      </c>
      <c r="B45" s="8" t="s">
        <v>59</v>
      </c>
      <c r="C45" s="9">
        <v>128</v>
      </c>
      <c r="D45" s="10" t="s">
        <v>36</v>
      </c>
      <c r="E45" s="8" t="s">
        <v>37</v>
      </c>
      <c r="F45" s="1" t="s">
        <v>52</v>
      </c>
      <c r="G45" s="2"/>
    </row>
    <row r="46" spans="1:7">
      <c r="A46" s="149" t="s">
        <v>413</v>
      </c>
      <c r="B46" s="8" t="s">
        <v>38</v>
      </c>
      <c r="C46" s="8">
        <v>131</v>
      </c>
      <c r="D46" s="8"/>
      <c r="E46" s="8" t="s">
        <v>60</v>
      </c>
      <c r="F46" s="1" t="s">
        <v>52</v>
      </c>
      <c r="G46" s="2" t="s">
        <v>569</v>
      </c>
    </row>
  </sheetData>
  <mergeCells count="7">
    <mergeCell ref="G2:G3"/>
    <mergeCell ref="A2:A3"/>
    <mergeCell ref="B2:B3"/>
    <mergeCell ref="C2:C3"/>
    <mergeCell ref="D2:D3"/>
    <mergeCell ref="E2:E3"/>
    <mergeCell ref="F2:F3"/>
  </mergeCells>
  <pageMargins left="0.74803149606299213" right="0.74803149606299213" top="0.31496062992125984" bottom="0.15748031496062992"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P77"/>
  <sheetViews>
    <sheetView tabSelected="1" workbookViewId="0">
      <selection activeCell="A15" sqref="A15"/>
    </sheetView>
  </sheetViews>
  <sheetFormatPr defaultRowHeight="12.75"/>
  <cols>
    <col min="1" max="1" width="49" style="42" bestFit="1" customWidth="1"/>
    <col min="2" max="2" width="9.42578125" style="42" bestFit="1" customWidth="1"/>
    <col min="3" max="5" width="10.28515625" style="42" bestFit="1" customWidth="1"/>
    <col min="6" max="6" width="9.140625" style="42"/>
    <col min="7" max="7" width="3.85546875" style="43" customWidth="1"/>
    <col min="8" max="8" width="19.85546875" style="42" customWidth="1"/>
    <col min="9" max="9" width="16" style="42" customWidth="1"/>
    <col min="10" max="10" width="9.7109375" style="42" customWidth="1"/>
    <col min="11" max="11" width="8.5703125" customWidth="1"/>
    <col min="12" max="14" width="13" customWidth="1"/>
  </cols>
  <sheetData>
    <row r="1" spans="1:10">
      <c r="A1" s="415" t="s">
        <v>204</v>
      </c>
      <c r="B1" s="416"/>
      <c r="C1" s="416"/>
      <c r="D1" s="416"/>
      <c r="E1" s="417"/>
    </row>
    <row r="2" spans="1:10">
      <c r="A2" s="44" t="s">
        <v>205</v>
      </c>
      <c r="B2" s="44">
        <v>2009</v>
      </c>
      <c r="C2" s="44">
        <v>2010</v>
      </c>
      <c r="D2" s="44">
        <v>2011</v>
      </c>
      <c r="E2" s="44">
        <v>2012</v>
      </c>
    </row>
    <row r="3" spans="1:10">
      <c r="A3" s="45" t="s">
        <v>206</v>
      </c>
      <c r="B3" s="46">
        <v>16372</v>
      </c>
      <c r="C3" s="46">
        <v>15790</v>
      </c>
      <c r="D3" s="46">
        <v>14288</v>
      </c>
      <c r="E3" s="46">
        <v>14048</v>
      </c>
    </row>
    <row r="4" spans="1:10">
      <c r="A4" s="45" t="s">
        <v>207</v>
      </c>
      <c r="B4" s="46">
        <v>4104</v>
      </c>
      <c r="C4" s="46">
        <v>3277</v>
      </c>
      <c r="D4" s="46">
        <v>3038</v>
      </c>
      <c r="E4" s="46">
        <v>2794</v>
      </c>
    </row>
    <row r="5" spans="1:10">
      <c r="A5" s="45" t="s">
        <v>99</v>
      </c>
      <c r="B5" s="46">
        <v>160</v>
      </c>
      <c r="C5" s="46">
        <v>217</v>
      </c>
      <c r="D5" s="46">
        <v>19</v>
      </c>
      <c r="E5" s="46">
        <v>13</v>
      </c>
    </row>
    <row r="6" spans="1:10" ht="14.25">
      <c r="A6" s="44" t="s">
        <v>208</v>
      </c>
      <c r="B6" s="47">
        <v>20079</v>
      </c>
      <c r="C6" s="47">
        <v>18589</v>
      </c>
      <c r="D6" s="47">
        <v>16842</v>
      </c>
      <c r="E6" s="47">
        <v>16410</v>
      </c>
    </row>
    <row r="7" spans="1:10">
      <c r="A7" s="45" t="s">
        <v>209</v>
      </c>
      <c r="B7" s="46">
        <v>36390.805700000499</v>
      </c>
      <c r="C7" s="46">
        <v>33851.407720000105</v>
      </c>
      <c r="D7" s="46">
        <v>32133.676670000299</v>
      </c>
      <c r="E7" s="46">
        <v>31258.861050000101</v>
      </c>
    </row>
    <row r="8" spans="1:10">
      <c r="A8" s="48" t="s">
        <v>210</v>
      </c>
      <c r="B8" s="46">
        <v>1812.3813785547327</v>
      </c>
      <c r="C8" s="46">
        <v>1821.0451191564932</v>
      </c>
      <c r="D8" s="46">
        <v>1907.9489769623763</v>
      </c>
      <c r="E8" s="46">
        <v>1907.5401873436322</v>
      </c>
    </row>
    <row r="9" spans="1:10">
      <c r="A9" s="48" t="s">
        <v>211</v>
      </c>
      <c r="B9" s="49">
        <v>316.38577465764985</v>
      </c>
      <c r="C9" s="49">
        <v>298.83822286490749</v>
      </c>
      <c r="D9" s="49">
        <v>292.9567299631936</v>
      </c>
      <c r="E9" s="49">
        <v>286.94273090024967</v>
      </c>
    </row>
    <row r="10" spans="1:10">
      <c r="A10" s="418" t="s">
        <v>212</v>
      </c>
      <c r="B10" s="419"/>
      <c r="C10" s="419"/>
      <c r="D10" s="419"/>
      <c r="E10" s="420"/>
    </row>
    <row r="11" spans="1:10">
      <c r="A11" s="421" t="s">
        <v>104</v>
      </c>
      <c r="B11" s="422"/>
      <c r="C11" s="422"/>
      <c r="D11" s="422"/>
      <c r="E11" s="423"/>
      <c r="H11" s="42" t="s">
        <v>213</v>
      </c>
      <c r="I11" t="s">
        <v>214</v>
      </c>
    </row>
    <row r="12" spans="1:10">
      <c r="H12" s="42" t="s">
        <v>215</v>
      </c>
      <c r="I12">
        <v>1497</v>
      </c>
      <c r="J12" s="50">
        <f>I12/I20</f>
        <v>0.11592968326492682</v>
      </c>
    </row>
    <row r="13" spans="1:10">
      <c r="H13" s="42" t="s">
        <v>216</v>
      </c>
      <c r="I13">
        <v>7688</v>
      </c>
      <c r="J13" s="50">
        <f>I13/I21</f>
        <v>0.11562119320830765</v>
      </c>
    </row>
    <row r="14" spans="1:10">
      <c r="A14" s="42" t="s">
        <v>217</v>
      </c>
      <c r="B14" s="43">
        <v>2009</v>
      </c>
      <c r="C14" s="43">
        <v>2010</v>
      </c>
      <c r="D14" s="43">
        <v>2011</v>
      </c>
      <c r="E14" s="43">
        <v>2012</v>
      </c>
      <c r="H14" s="42" t="s">
        <v>218</v>
      </c>
      <c r="I14">
        <v>6436</v>
      </c>
      <c r="J14" s="50">
        <f>I14/I22</f>
        <v>0.16130325814536342</v>
      </c>
    </row>
    <row r="15" spans="1:10">
      <c r="A15" s="42" t="s">
        <v>219</v>
      </c>
      <c r="B15" s="51">
        <v>20079</v>
      </c>
      <c r="C15" s="42">
        <v>18589</v>
      </c>
      <c r="D15" s="42">
        <v>16842</v>
      </c>
      <c r="E15" s="43">
        <v>16410</v>
      </c>
      <c r="H15" s="42" t="s">
        <v>220</v>
      </c>
      <c r="I15">
        <v>789</v>
      </c>
      <c r="J15" s="50">
        <f>I15/I23</f>
        <v>0.24314329738058552</v>
      </c>
    </row>
    <row r="16" spans="1:10">
      <c r="A16" s="42" t="s">
        <v>221</v>
      </c>
      <c r="B16" s="51">
        <v>130031</v>
      </c>
      <c r="C16" s="42">
        <v>126160</v>
      </c>
      <c r="D16" s="42">
        <v>128733</v>
      </c>
      <c r="E16" s="43">
        <v>122551</v>
      </c>
      <c r="H16" s="42" t="s">
        <v>222</v>
      </c>
      <c r="I16">
        <v>16410</v>
      </c>
      <c r="J16" s="50">
        <f>I16/I24</f>
        <v>0.13390343612047229</v>
      </c>
    </row>
    <row r="17" spans="1:12">
      <c r="B17" s="52">
        <f>B15/B16</f>
        <v>0.15441702363282603</v>
      </c>
      <c r="C17" s="52">
        <f>C15/C16</f>
        <v>0.14734464172479392</v>
      </c>
      <c r="D17" s="52">
        <f>D15/D16</f>
        <v>0.13082892498426976</v>
      </c>
      <c r="E17" s="52">
        <f>E15/E16</f>
        <v>0.13390343612047229</v>
      </c>
      <c r="I17" s="51"/>
    </row>
    <row r="18" spans="1:12">
      <c r="A18" s="43"/>
      <c r="C18"/>
      <c r="D18"/>
      <c r="E18"/>
    </row>
    <row r="19" spans="1:12">
      <c r="A19" s="43" t="s">
        <v>223</v>
      </c>
      <c r="B19" s="43">
        <v>2009</v>
      </c>
      <c r="C19" s="43">
        <v>2010</v>
      </c>
      <c r="D19" s="43">
        <v>2011</v>
      </c>
      <c r="E19" s="43">
        <v>2012</v>
      </c>
      <c r="H19" s="42" t="s">
        <v>213</v>
      </c>
      <c r="I19" s="42" t="s">
        <v>224</v>
      </c>
    </row>
    <row r="20" spans="1:12">
      <c r="A20" s="42" t="s">
        <v>215</v>
      </c>
      <c r="B20" s="53">
        <v>0.1142961475260179</v>
      </c>
      <c r="C20" s="53">
        <v>0.13866703387496557</v>
      </c>
      <c r="D20" s="53">
        <v>0.12383449883449883</v>
      </c>
      <c r="E20" s="53">
        <v>0.11592968326492682</v>
      </c>
      <c r="H20" s="42" t="s">
        <v>215</v>
      </c>
      <c r="I20" s="42">
        <v>12913</v>
      </c>
    </row>
    <row r="21" spans="1:12">
      <c r="A21" s="42" t="s">
        <v>216</v>
      </c>
      <c r="B21" s="53">
        <v>0.13269729919326553</v>
      </c>
      <c r="C21" s="53">
        <v>0.12602791290247858</v>
      </c>
      <c r="D21" s="53">
        <v>0.11222193739496995</v>
      </c>
      <c r="E21" s="53">
        <v>0.11562119320830765</v>
      </c>
      <c r="H21" s="42" t="s">
        <v>216</v>
      </c>
      <c r="I21" s="42">
        <v>66493</v>
      </c>
    </row>
    <row r="22" spans="1:12">
      <c r="A22" s="43" t="s">
        <v>218</v>
      </c>
      <c r="B22" s="53">
        <v>0.19761106990306163</v>
      </c>
      <c r="C22" s="53">
        <v>0.17724706241416147</v>
      </c>
      <c r="D22" s="53">
        <v>0.15485722554505113</v>
      </c>
      <c r="E22" s="53">
        <v>0.16130325814536342</v>
      </c>
      <c r="H22" s="42" t="s">
        <v>218</v>
      </c>
      <c r="I22" s="42">
        <v>39900</v>
      </c>
    </row>
    <row r="23" spans="1:12">
      <c r="A23" s="54" t="s">
        <v>220</v>
      </c>
      <c r="B23" s="53">
        <v>0.31505576208178437</v>
      </c>
      <c r="C23" s="53">
        <v>0.27757239679605666</v>
      </c>
      <c r="D23" s="53">
        <v>0.25308456214264219</v>
      </c>
      <c r="E23" s="53">
        <v>0.24314329738058552</v>
      </c>
      <c r="H23" s="42" t="s">
        <v>220</v>
      </c>
      <c r="I23" s="42">
        <v>3245</v>
      </c>
    </row>
    <row r="24" spans="1:12">
      <c r="A24" s="43" t="s">
        <v>225</v>
      </c>
      <c r="B24" s="53">
        <v>0.15441702363282603</v>
      </c>
      <c r="C24" s="53">
        <v>0.14734464172479392</v>
      </c>
      <c r="D24" s="53">
        <v>0.13082892498426976</v>
      </c>
      <c r="E24" s="53">
        <v>0.13390343612047229</v>
      </c>
      <c r="H24" s="42" t="s">
        <v>222</v>
      </c>
      <c r="I24" s="42">
        <v>122551</v>
      </c>
    </row>
    <row r="25" spans="1:12">
      <c r="A25" s="43"/>
      <c r="B25" s="54"/>
      <c r="C25" s="54"/>
      <c r="D25" s="52"/>
      <c r="E25" s="52"/>
      <c r="I25"/>
      <c r="J25"/>
    </row>
    <row r="26" spans="1:12">
      <c r="A26" s="43"/>
      <c r="B26" s="55"/>
      <c r="C26" s="55"/>
      <c r="D26" s="55"/>
      <c r="E26" s="55"/>
      <c r="F26" s="55"/>
      <c r="G26" s="52"/>
    </row>
    <row r="27" spans="1:12">
      <c r="A27" s="43"/>
      <c r="B27" s="55"/>
      <c r="C27" s="55"/>
      <c r="D27" s="55"/>
      <c r="E27" s="55"/>
      <c r="F27" s="55"/>
      <c r="G27" s="52"/>
    </row>
    <row r="28" spans="1:12">
      <c r="A28" s="56" t="s">
        <v>226</v>
      </c>
      <c r="B28" s="57"/>
      <c r="C28" s="57"/>
      <c r="D28" s="57"/>
      <c r="E28" s="57"/>
      <c r="F28" s="57"/>
      <c r="G28" s="58"/>
      <c r="H28" s="56" t="s">
        <v>227</v>
      </c>
      <c r="I28" s="57"/>
      <c r="J28" s="57"/>
      <c r="K28" s="57"/>
      <c r="L28" s="57"/>
    </row>
    <row r="49" spans="1:16">
      <c r="H49" s="59" t="s">
        <v>104</v>
      </c>
      <c r="I49" s="60"/>
      <c r="J49" s="60"/>
      <c r="K49" s="60"/>
      <c r="L49" s="60"/>
    </row>
    <row r="51" spans="1:16">
      <c r="A51" s="59" t="s">
        <v>104</v>
      </c>
      <c r="B51" s="59"/>
      <c r="C51" s="59"/>
      <c r="D51" s="59"/>
      <c r="E51" s="59"/>
      <c r="F51" s="59"/>
      <c r="G51" s="61"/>
    </row>
    <row r="52" spans="1:16">
      <c r="A52" s="61"/>
      <c r="B52" s="61"/>
      <c r="C52" s="61"/>
      <c r="D52" s="61"/>
      <c r="E52" s="61"/>
      <c r="F52" s="61"/>
      <c r="G52" s="61"/>
    </row>
    <row r="53" spans="1:16">
      <c r="A53" s="62"/>
      <c r="B53" s="58"/>
      <c r="C53" s="58"/>
      <c r="D53" s="58"/>
      <c r="E53" s="58"/>
      <c r="F53" s="58"/>
      <c r="G53" s="58"/>
      <c r="H53" s="58"/>
    </row>
    <row r="54" spans="1:16" s="63" customFormat="1">
      <c r="A54" s="43"/>
      <c r="B54" s="43"/>
      <c r="C54" s="43"/>
      <c r="D54" s="43"/>
      <c r="E54" s="43"/>
      <c r="F54" s="43"/>
      <c r="G54" s="43"/>
      <c r="H54" s="43"/>
      <c r="I54" s="43"/>
      <c r="J54" s="42"/>
    </row>
    <row r="55" spans="1:16">
      <c r="A55" s="43"/>
      <c r="B55" s="43"/>
      <c r="C55" s="43"/>
      <c r="D55" s="43"/>
      <c r="E55" s="43"/>
      <c r="F55" s="43"/>
      <c r="G55" s="58"/>
      <c r="H55"/>
      <c r="I55" s="43"/>
      <c r="K55" s="63"/>
      <c r="L55" s="63"/>
      <c r="M55" s="63"/>
      <c r="N55" s="63"/>
      <c r="O55" s="63"/>
      <c r="P55" s="63"/>
    </row>
    <row r="56" spans="1:16">
      <c r="A56" s="43"/>
      <c r="C56"/>
      <c r="D56"/>
      <c r="E56"/>
      <c r="F56"/>
      <c r="G56" s="63"/>
      <c r="H56"/>
      <c r="I56" s="43"/>
    </row>
    <row r="57" spans="1:16">
      <c r="A57" s="43"/>
      <c r="C57"/>
      <c r="D57"/>
      <c r="E57"/>
      <c r="F57"/>
      <c r="G57" s="63"/>
      <c r="H57"/>
      <c r="I57" s="43"/>
    </row>
    <row r="58" spans="1:16">
      <c r="A58" s="43"/>
      <c r="C58"/>
      <c r="D58"/>
      <c r="E58"/>
      <c r="F58"/>
      <c r="G58" s="63"/>
      <c r="H58"/>
      <c r="I58" s="43"/>
    </row>
    <row r="59" spans="1:16">
      <c r="A59" s="43"/>
      <c r="C59"/>
      <c r="D59"/>
      <c r="E59"/>
      <c r="F59"/>
      <c r="G59" s="63"/>
      <c r="H59"/>
      <c r="I59" s="43"/>
    </row>
    <row r="60" spans="1:16">
      <c r="A60" s="43"/>
      <c r="C60"/>
      <c r="D60"/>
      <c r="E60"/>
      <c r="F60"/>
      <c r="G60" s="63"/>
      <c r="H60"/>
      <c r="I60" s="43"/>
    </row>
    <row r="61" spans="1:16">
      <c r="A61" s="43"/>
      <c r="C61"/>
      <c r="D61"/>
      <c r="E61"/>
      <c r="F61"/>
      <c r="G61" s="63"/>
      <c r="H61"/>
      <c r="I61" s="43"/>
    </row>
    <row r="62" spans="1:16">
      <c r="A62" s="43"/>
      <c r="C62"/>
      <c r="D62"/>
      <c r="E62"/>
      <c r="F62"/>
      <c r="G62" s="63"/>
      <c r="H62"/>
      <c r="I62" s="43"/>
    </row>
    <row r="63" spans="1:16">
      <c r="A63" s="43"/>
      <c r="C63"/>
      <c r="D63"/>
      <c r="E63"/>
      <c r="F63"/>
      <c r="G63" s="63"/>
      <c r="H63"/>
      <c r="I63" s="43"/>
    </row>
    <row r="64" spans="1:16">
      <c r="A64" s="43"/>
      <c r="C64"/>
      <c r="D64"/>
      <c r="E64"/>
      <c r="F64"/>
      <c r="G64" s="63"/>
      <c r="H64"/>
      <c r="I64" s="43"/>
    </row>
    <row r="65" spans="1:14">
      <c r="A65" s="43"/>
      <c r="B65" s="43"/>
      <c r="C65" s="43"/>
      <c r="D65" s="43"/>
      <c r="E65" s="43"/>
      <c r="F65" s="43"/>
      <c r="H65" s="43"/>
      <c r="I65" s="43"/>
      <c r="J65" s="43"/>
      <c r="K65" s="43"/>
      <c r="L65" s="43"/>
      <c r="M65" s="43"/>
      <c r="N65" s="43"/>
    </row>
    <row r="66" spans="1:14">
      <c r="A66" s="43"/>
      <c r="B66" s="43"/>
      <c r="C66" s="43"/>
      <c r="D66" s="43"/>
      <c r="E66" s="43"/>
      <c r="F66" s="43"/>
      <c r="H66" s="43"/>
      <c r="I66" s="43"/>
      <c r="J66" s="43"/>
      <c r="K66" s="43"/>
      <c r="L66" s="43"/>
      <c r="M66" s="43"/>
      <c r="N66" s="43"/>
    </row>
    <row r="67" spans="1:14">
      <c r="A67" s="43"/>
      <c r="B67" s="43"/>
      <c r="C67" s="43"/>
      <c r="D67" s="43"/>
      <c r="E67" s="43"/>
      <c r="F67" s="43"/>
      <c r="H67" s="43"/>
      <c r="I67" s="43"/>
      <c r="J67" s="43"/>
      <c r="K67" s="43"/>
      <c r="L67" s="43"/>
      <c r="M67" s="43"/>
      <c r="N67" s="43"/>
    </row>
    <row r="68" spans="1:14">
      <c r="A68" s="43"/>
      <c r="B68" s="43"/>
      <c r="C68" s="43"/>
      <c r="D68" s="43"/>
      <c r="E68" s="43"/>
      <c r="F68" s="43"/>
      <c r="H68" s="43"/>
      <c r="I68" s="43"/>
      <c r="J68" s="43"/>
      <c r="K68" s="43"/>
      <c r="L68" s="43"/>
      <c r="M68" s="43"/>
      <c r="N68" s="43"/>
    </row>
    <row r="69" spans="1:14">
      <c r="A69" s="43"/>
      <c r="B69" s="43"/>
      <c r="C69" s="43"/>
      <c r="D69" s="43"/>
      <c r="E69" s="43"/>
      <c r="F69" s="43"/>
      <c r="H69" s="43"/>
      <c r="I69" s="43"/>
      <c r="J69" s="43"/>
      <c r="K69" s="43"/>
      <c r="L69" s="43"/>
      <c r="M69" s="43"/>
      <c r="N69" s="43"/>
    </row>
    <row r="70" spans="1:14">
      <c r="A70" s="43"/>
      <c r="B70" s="43"/>
      <c r="C70" s="43"/>
      <c r="D70" s="43"/>
      <c r="E70" s="43"/>
      <c r="F70" s="43"/>
      <c r="H70" s="43"/>
      <c r="I70" s="43"/>
      <c r="J70" s="43"/>
      <c r="K70" s="43"/>
      <c r="L70" s="43"/>
      <c r="M70" s="43"/>
      <c r="N70" s="43"/>
    </row>
    <row r="71" spans="1:14">
      <c r="A71" s="43"/>
      <c r="B71" s="43"/>
      <c r="C71" s="43"/>
      <c r="D71" s="43"/>
      <c r="E71" s="43"/>
      <c r="F71" s="43"/>
      <c r="H71" s="43"/>
      <c r="I71" s="43"/>
      <c r="J71" s="43"/>
      <c r="K71" s="43"/>
      <c r="L71" s="43"/>
      <c r="M71" s="43"/>
      <c r="N71" s="43"/>
    </row>
    <row r="72" spans="1:14">
      <c r="A72" s="43"/>
      <c r="B72" s="43"/>
      <c r="C72" s="43"/>
      <c r="D72" s="43"/>
      <c r="E72" s="43"/>
      <c r="F72" s="43"/>
      <c r="H72" s="43"/>
      <c r="I72" s="43"/>
      <c r="J72" s="43"/>
      <c r="K72" s="43"/>
      <c r="L72" s="43"/>
      <c r="M72" s="43"/>
      <c r="N72" s="43"/>
    </row>
    <row r="73" spans="1:14">
      <c r="A73" s="61"/>
      <c r="B73" s="64"/>
      <c r="C73" s="64"/>
      <c r="D73" s="64"/>
      <c r="E73" s="64"/>
      <c r="F73" s="64"/>
      <c r="G73" s="64"/>
      <c r="H73" s="43"/>
      <c r="I73" s="61"/>
      <c r="J73" s="64"/>
      <c r="K73" s="64"/>
      <c r="L73" s="64"/>
      <c r="M73" s="64"/>
      <c r="N73" s="64"/>
    </row>
    <row r="74" spans="1:14">
      <c r="A74" s="43"/>
      <c r="B74" s="43"/>
      <c r="C74" s="43"/>
      <c r="D74" s="43"/>
      <c r="E74" s="43"/>
      <c r="F74" s="43"/>
      <c r="H74" s="43"/>
      <c r="I74" s="43"/>
      <c r="J74" s="43"/>
      <c r="K74" s="43"/>
      <c r="L74" s="43"/>
      <c r="M74" s="43"/>
      <c r="N74" s="43"/>
    </row>
    <row r="75" spans="1:14">
      <c r="A75" s="43"/>
      <c r="B75" s="43"/>
      <c r="C75" s="43"/>
      <c r="D75" s="43"/>
      <c r="E75" s="43"/>
      <c r="F75" s="43"/>
      <c r="G75" s="64"/>
      <c r="H75" s="43"/>
      <c r="I75" s="43"/>
      <c r="J75" s="43"/>
      <c r="K75" s="43"/>
      <c r="L75" s="43"/>
      <c r="M75" s="43"/>
      <c r="N75" s="43"/>
    </row>
    <row r="76" spans="1:14">
      <c r="A76" s="43"/>
      <c r="B76" s="43"/>
      <c r="C76" s="43"/>
      <c r="D76" s="43"/>
      <c r="E76" s="43"/>
      <c r="F76" s="43"/>
      <c r="H76" s="43"/>
      <c r="I76" s="43"/>
    </row>
    <row r="77" spans="1:14">
      <c r="A77" s="43"/>
      <c r="B77" s="43"/>
      <c r="C77" s="43"/>
      <c r="D77" s="43"/>
      <c r="E77" s="43"/>
      <c r="F77" s="43"/>
    </row>
  </sheetData>
  <mergeCells count="3">
    <mergeCell ref="A1:E1"/>
    <mergeCell ref="A10:E10"/>
    <mergeCell ref="A11:E1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2:I25"/>
  <sheetViews>
    <sheetView workbookViewId="0">
      <selection activeCell="E33" sqref="E33"/>
    </sheetView>
  </sheetViews>
  <sheetFormatPr defaultRowHeight="12.75"/>
  <cols>
    <col min="1" max="1" width="5.5703125" customWidth="1"/>
    <col min="2" max="2" width="30.85546875" bestFit="1" customWidth="1"/>
    <col min="3" max="5" width="11.28515625" bestFit="1" customWidth="1"/>
  </cols>
  <sheetData>
    <row r="2" spans="1:9">
      <c r="B2" s="424">
        <v>2009</v>
      </c>
      <c r="C2" s="424"/>
      <c r="D2" s="424">
        <v>2010</v>
      </c>
      <c r="E2" s="424"/>
      <c r="F2" s="424">
        <v>2011</v>
      </c>
      <c r="G2" s="424"/>
      <c r="H2" s="424">
        <v>2012</v>
      </c>
      <c r="I2" s="424"/>
    </row>
    <row r="3" spans="1:9">
      <c r="B3" s="42" t="s">
        <v>228</v>
      </c>
      <c r="C3" s="42" t="s">
        <v>229</v>
      </c>
      <c r="D3" s="42" t="s">
        <v>228</v>
      </c>
      <c r="E3" s="42" t="s">
        <v>229</v>
      </c>
      <c r="F3" s="42" t="s">
        <v>228</v>
      </c>
      <c r="G3" s="42" t="s">
        <v>229</v>
      </c>
      <c r="H3" s="42" t="s">
        <v>228</v>
      </c>
      <c r="I3" s="42" t="s">
        <v>229</v>
      </c>
    </row>
    <row r="4" spans="1:9">
      <c r="B4" s="65">
        <v>3392</v>
      </c>
      <c r="C4" s="65">
        <v>2241</v>
      </c>
      <c r="D4" s="65">
        <v>3562</v>
      </c>
      <c r="E4" s="65">
        <v>2103</v>
      </c>
      <c r="F4" s="65">
        <v>1945</v>
      </c>
      <c r="G4" s="65">
        <v>1921</v>
      </c>
      <c r="H4" s="65">
        <v>2428</v>
      </c>
      <c r="I4" s="65">
        <v>1439</v>
      </c>
    </row>
    <row r="5" spans="1:9">
      <c r="A5" s="66"/>
      <c r="B5" s="66"/>
      <c r="C5" s="66"/>
      <c r="D5" s="66"/>
      <c r="E5" s="66"/>
      <c r="F5" s="42"/>
    </row>
    <row r="8" spans="1:9">
      <c r="B8" s="67" t="s">
        <v>230</v>
      </c>
      <c r="C8" s="68"/>
      <c r="D8" s="68"/>
      <c r="E8" s="68"/>
      <c r="F8" s="68"/>
      <c r="G8" s="68"/>
      <c r="H8" s="68"/>
      <c r="I8" s="68"/>
    </row>
    <row r="25" spans="2:9">
      <c r="B25" s="68" t="s">
        <v>231</v>
      </c>
      <c r="C25" s="69"/>
      <c r="D25" s="68"/>
      <c r="E25" s="68"/>
      <c r="F25" s="68"/>
      <c r="G25" s="68"/>
      <c r="H25" s="68"/>
      <c r="I25" s="68"/>
    </row>
  </sheetData>
  <mergeCells count="4">
    <mergeCell ref="B2:C2"/>
    <mergeCell ref="D2:E2"/>
    <mergeCell ref="F2:G2"/>
    <mergeCell ref="H2:I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B1:E8"/>
  <sheetViews>
    <sheetView workbookViewId="0">
      <selection activeCell="C21" sqref="C21"/>
    </sheetView>
  </sheetViews>
  <sheetFormatPr defaultRowHeight="12.75"/>
  <cols>
    <col min="2" max="2" width="29.85546875" customWidth="1"/>
    <col min="3" max="3" width="34.28515625" bestFit="1" customWidth="1"/>
    <col min="4" max="4" width="16.7109375" bestFit="1" customWidth="1"/>
    <col min="5" max="5" width="18.7109375" bestFit="1" customWidth="1"/>
  </cols>
  <sheetData>
    <row r="1" spans="2:5" ht="13.5" thickBot="1"/>
    <row r="2" spans="2:5" ht="13.5" thickBot="1">
      <c r="B2" s="70" t="s">
        <v>23</v>
      </c>
      <c r="C2" s="70" t="s">
        <v>232</v>
      </c>
      <c r="D2" s="70" t="s">
        <v>233</v>
      </c>
      <c r="E2" s="71" t="s">
        <v>234</v>
      </c>
    </row>
    <row r="3" spans="2:5" ht="39" thickBot="1">
      <c r="B3" s="72" t="s">
        <v>235</v>
      </c>
      <c r="C3" s="72" t="s">
        <v>236</v>
      </c>
      <c r="D3" s="72">
        <v>19</v>
      </c>
      <c r="E3" s="73">
        <v>22</v>
      </c>
    </row>
    <row r="4" spans="2:5" ht="13.5" thickBot="1">
      <c r="B4" s="72" t="s">
        <v>237</v>
      </c>
      <c r="C4" s="72" t="s">
        <v>121</v>
      </c>
      <c r="D4" s="72">
        <v>15</v>
      </c>
      <c r="E4" s="73">
        <v>16</v>
      </c>
    </row>
    <row r="5" spans="2:5" ht="13.5" thickBot="1">
      <c r="B5" s="72" t="s">
        <v>238</v>
      </c>
      <c r="C5" s="72" t="s">
        <v>121</v>
      </c>
      <c r="D5" s="72">
        <v>8</v>
      </c>
      <c r="E5" s="73">
        <v>8</v>
      </c>
    </row>
    <row r="6" spans="2:5" ht="26.25" thickBot="1">
      <c r="B6" s="72" t="s">
        <v>239</v>
      </c>
      <c r="C6" s="72" t="s">
        <v>240</v>
      </c>
      <c r="D6" s="72">
        <v>7</v>
      </c>
      <c r="E6" s="73">
        <v>10</v>
      </c>
    </row>
    <row r="7" spans="2:5" ht="26.25" thickBot="1">
      <c r="B7" s="72" t="s">
        <v>241</v>
      </c>
      <c r="C7" s="72" t="s">
        <v>240</v>
      </c>
      <c r="D7" s="72">
        <v>10</v>
      </c>
      <c r="E7" s="73">
        <v>10</v>
      </c>
    </row>
    <row r="8" spans="2:5" ht="26.25" thickBot="1">
      <c r="B8" s="72" t="s">
        <v>242</v>
      </c>
      <c r="C8" s="72" t="s">
        <v>243</v>
      </c>
      <c r="D8" s="72">
        <v>15</v>
      </c>
      <c r="E8" s="73">
        <v>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3:F6"/>
  <sheetViews>
    <sheetView workbookViewId="0">
      <selection activeCell="D25" sqref="D25"/>
    </sheetView>
  </sheetViews>
  <sheetFormatPr defaultRowHeight="11.25"/>
  <cols>
    <col min="1" max="1" width="9.140625" style="17"/>
    <col min="2" max="2" width="23.140625" style="17" bestFit="1" customWidth="1"/>
    <col min="3" max="6" width="10.7109375" style="17" customWidth="1"/>
    <col min="7" max="7" width="9.5703125" style="17" bestFit="1" customWidth="1"/>
    <col min="8" max="16384" width="9.140625" style="17"/>
  </cols>
  <sheetData>
    <row r="3" spans="2:6">
      <c r="B3" s="425" t="s">
        <v>244</v>
      </c>
      <c r="C3" s="405"/>
      <c r="D3" s="405"/>
      <c r="E3" s="405"/>
      <c r="F3" s="406"/>
    </row>
    <row r="4" spans="2:6">
      <c r="B4" s="74"/>
      <c r="C4" s="75">
        <v>2009</v>
      </c>
      <c r="D4" s="75">
        <v>2010</v>
      </c>
      <c r="E4" s="75">
        <v>2011</v>
      </c>
      <c r="F4" s="75">
        <v>2012</v>
      </c>
    </row>
    <row r="5" spans="2:6">
      <c r="B5" s="76"/>
      <c r="C5" s="77">
        <v>3824</v>
      </c>
      <c r="D5" s="77">
        <v>3947</v>
      </c>
      <c r="E5" s="77">
        <v>3982</v>
      </c>
      <c r="F5" s="77">
        <v>4014</v>
      </c>
    </row>
    <row r="6" spans="2:6">
      <c r="B6" s="409" t="s">
        <v>104</v>
      </c>
      <c r="C6" s="410"/>
      <c r="D6" s="410"/>
      <c r="E6" s="410"/>
      <c r="F6" s="411"/>
    </row>
  </sheetData>
  <mergeCells count="2">
    <mergeCell ref="B3:F3"/>
    <mergeCell ref="B6:F6"/>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U22"/>
  <sheetViews>
    <sheetView workbookViewId="0">
      <selection activeCell="E28" sqref="E28"/>
    </sheetView>
  </sheetViews>
  <sheetFormatPr defaultRowHeight="12.75"/>
  <cols>
    <col min="1" max="1" width="16.140625" customWidth="1"/>
    <col min="2" max="2" width="10.7109375" customWidth="1"/>
    <col min="3" max="4" width="11.42578125" customWidth="1"/>
    <col min="5" max="5" width="16" customWidth="1"/>
    <col min="6" max="6" width="8.85546875" bestFit="1" customWidth="1"/>
    <col min="7" max="7" width="4.28515625" customWidth="1"/>
    <col min="8" max="8" width="10.28515625" bestFit="1" customWidth="1"/>
    <col min="9" max="9" width="10.7109375" bestFit="1" customWidth="1"/>
    <col min="10" max="10" width="3.28515625" bestFit="1" customWidth="1"/>
    <col min="11" max="11" width="4.7109375" bestFit="1" customWidth="1"/>
    <col min="12" max="12" width="8.140625" bestFit="1" customWidth="1"/>
    <col min="13" max="13" width="10.28515625" bestFit="1" customWidth="1"/>
    <col min="14" max="14" width="3.28515625" bestFit="1" customWidth="1"/>
    <col min="15" max="15" width="4.7109375" bestFit="1" customWidth="1"/>
    <col min="16" max="16" width="7.140625" bestFit="1" customWidth="1"/>
    <col min="17" max="17" width="9.28515625" bestFit="1" customWidth="1"/>
    <col min="18" max="18" width="3.85546875" customWidth="1"/>
    <col min="19" max="23" width="8.85546875" bestFit="1" customWidth="1"/>
  </cols>
  <sheetData>
    <row r="1" spans="1:21">
      <c r="H1" s="78"/>
      <c r="I1" s="78"/>
      <c r="J1" s="78"/>
      <c r="S1" s="79"/>
      <c r="T1" s="79"/>
      <c r="U1" s="79"/>
    </row>
    <row r="2" spans="1:21" ht="24.75" customHeight="1">
      <c r="A2" s="426" t="s">
        <v>245</v>
      </c>
      <c r="B2" s="426"/>
      <c r="C2" s="426"/>
      <c r="D2" s="426"/>
      <c r="E2" s="426"/>
    </row>
    <row r="3" spans="1:21">
      <c r="A3" s="80" t="s">
        <v>147</v>
      </c>
      <c r="B3" s="80">
        <v>2009</v>
      </c>
      <c r="C3" s="80">
        <v>2010</v>
      </c>
      <c r="D3" s="80">
        <v>2011</v>
      </c>
      <c r="E3" s="80">
        <v>2012</v>
      </c>
    </row>
    <row r="4" spans="1:21" ht="14.25">
      <c r="A4" s="81" t="s">
        <v>116</v>
      </c>
      <c r="B4" s="82">
        <v>1</v>
      </c>
      <c r="C4" s="83">
        <v>4.1000000000000002E-2</v>
      </c>
      <c r="D4" s="83">
        <v>0.04</v>
      </c>
      <c r="E4" s="83">
        <v>3.6999999999999998E-2</v>
      </c>
    </row>
    <row r="5" spans="1:21">
      <c r="A5" s="81" t="s">
        <v>117</v>
      </c>
      <c r="B5" s="84">
        <v>3.9E-2</v>
      </c>
      <c r="C5" s="84">
        <v>3.5999999999999997E-2</v>
      </c>
      <c r="D5" s="84">
        <v>0.03</v>
      </c>
      <c r="E5" s="84">
        <v>3.0200000000000001E-2</v>
      </c>
    </row>
    <row r="6" spans="1:21">
      <c r="A6" s="81" t="s">
        <v>148</v>
      </c>
      <c r="B6" s="83">
        <v>4.8675397796817628E-2</v>
      </c>
      <c r="C6" s="83">
        <v>4.9000000000000002E-2</v>
      </c>
      <c r="D6" s="83">
        <v>5.3999999999999999E-2</v>
      </c>
      <c r="E6" s="83">
        <v>5.4600000000000003E-2</v>
      </c>
    </row>
    <row r="7" spans="1:21" ht="14.25">
      <c r="A7" s="85" t="s">
        <v>246</v>
      </c>
      <c r="B7" s="83"/>
      <c r="C7" s="83"/>
      <c r="D7" s="83">
        <v>4.4999999999999998E-2</v>
      </c>
      <c r="E7" s="83">
        <v>4.3999999999999997E-2</v>
      </c>
    </row>
    <row r="8" spans="1:21">
      <c r="A8" s="81" t="s">
        <v>120</v>
      </c>
      <c r="B8" s="83">
        <v>4.2200000000000001E-2</v>
      </c>
      <c r="C8" s="83">
        <v>0.04</v>
      </c>
      <c r="D8" s="83"/>
      <c r="E8" s="83"/>
    </row>
    <row r="9" spans="1:21">
      <c r="A9" s="85" t="s">
        <v>121</v>
      </c>
      <c r="B9" s="83">
        <v>5.8000000000000003E-2</v>
      </c>
      <c r="C9" s="83">
        <v>5.8999999999999997E-2</v>
      </c>
      <c r="D9" s="83">
        <v>6.3E-2</v>
      </c>
      <c r="E9" s="83">
        <v>5.8000000000000003E-2</v>
      </c>
    </row>
    <row r="10" spans="1:21">
      <c r="A10" s="81" t="s">
        <v>122</v>
      </c>
      <c r="B10" s="83"/>
      <c r="C10" s="83"/>
      <c r="D10" s="83">
        <v>0.04</v>
      </c>
      <c r="E10" s="83">
        <v>4.2999999999999997E-2</v>
      </c>
    </row>
    <row r="11" spans="1:21">
      <c r="A11" s="81" t="s">
        <v>123</v>
      </c>
      <c r="B11" s="83">
        <v>4.7E-2</v>
      </c>
      <c r="C11" s="83">
        <v>4.2999999999999997E-2</v>
      </c>
      <c r="D11" s="83"/>
      <c r="E11" s="83"/>
    </row>
    <row r="12" spans="1:21">
      <c r="A12" s="81" t="s">
        <v>150</v>
      </c>
      <c r="B12" s="86">
        <v>5.2600000000000001E-2</v>
      </c>
      <c r="C12" s="86">
        <v>4.5999999999999999E-2</v>
      </c>
      <c r="D12" s="86">
        <v>4.7E-2</v>
      </c>
      <c r="E12" s="86">
        <v>4.7E-2</v>
      </c>
    </row>
    <row r="13" spans="1:21">
      <c r="A13" s="81" t="s">
        <v>125</v>
      </c>
      <c r="B13" s="87">
        <v>4.9000000000000002E-2</v>
      </c>
      <c r="C13" s="87">
        <v>4.4999999999999998E-2</v>
      </c>
      <c r="D13" s="87">
        <v>0.05</v>
      </c>
      <c r="E13" s="87">
        <v>0.05</v>
      </c>
    </row>
    <row r="14" spans="1:21">
      <c r="A14" s="81" t="s">
        <v>126</v>
      </c>
      <c r="B14" s="83">
        <v>6.3E-2</v>
      </c>
      <c r="C14" s="83">
        <v>6.4000000000000001E-2</v>
      </c>
      <c r="D14" s="83">
        <v>6.5000000000000002E-2</v>
      </c>
      <c r="E14" s="83">
        <v>6.2E-2</v>
      </c>
    </row>
    <row r="15" spans="1:21">
      <c r="A15" s="85" t="s">
        <v>127</v>
      </c>
      <c r="B15" s="83">
        <v>4.1700000000000001E-2</v>
      </c>
      <c r="C15" s="83">
        <v>3.9E-2</v>
      </c>
      <c r="D15" s="83"/>
      <c r="E15" s="83"/>
    </row>
    <row r="16" spans="1:21">
      <c r="A16" s="81" t="s">
        <v>128</v>
      </c>
      <c r="B16" s="83">
        <v>4.9000000000000002E-2</v>
      </c>
      <c r="C16" s="83">
        <v>4.7E-2</v>
      </c>
      <c r="D16" s="83"/>
      <c r="E16" s="83"/>
    </row>
    <row r="17" spans="1:5">
      <c r="A17" s="81" t="s">
        <v>129</v>
      </c>
      <c r="B17" s="83">
        <v>4.3999999999999997E-2</v>
      </c>
      <c r="C17" s="83">
        <v>4.5999999999999999E-2</v>
      </c>
      <c r="D17" s="83">
        <v>4.5999999999999999E-2</v>
      </c>
      <c r="E17" s="83">
        <v>4.5999999999999999E-2</v>
      </c>
    </row>
    <row r="18" spans="1:5">
      <c r="A18" s="81" t="s">
        <v>131</v>
      </c>
      <c r="B18" s="83"/>
      <c r="C18" s="83"/>
      <c r="D18" s="83">
        <v>4.7E-2</v>
      </c>
      <c r="E18" s="83">
        <v>4.8000000000000001E-2</v>
      </c>
    </row>
    <row r="19" spans="1:5">
      <c r="A19" s="88" t="s">
        <v>103</v>
      </c>
      <c r="B19" s="89">
        <v>5.7000000000000002E-2</v>
      </c>
      <c r="C19" s="89">
        <v>5.5206644181269492E-2</v>
      </c>
      <c r="D19" s="89">
        <v>5.5E-2</v>
      </c>
      <c r="E19" s="89">
        <v>5.2999999999999999E-2</v>
      </c>
    </row>
    <row r="20" spans="1:5">
      <c r="A20" s="427" t="s">
        <v>247</v>
      </c>
      <c r="B20" s="427"/>
      <c r="C20" s="427"/>
      <c r="D20" s="427"/>
      <c r="E20" s="427"/>
    </row>
    <row r="21" spans="1:5" ht="13.5">
      <c r="A21" s="409" t="s">
        <v>248</v>
      </c>
      <c r="B21" s="410"/>
      <c r="C21" s="410"/>
      <c r="D21" s="410"/>
      <c r="E21" s="411"/>
    </row>
    <row r="22" spans="1:5">
      <c r="A22" s="428" t="s">
        <v>249</v>
      </c>
      <c r="B22" s="422"/>
      <c r="C22" s="422"/>
      <c r="D22" s="422"/>
      <c r="E22" s="429"/>
    </row>
  </sheetData>
  <mergeCells count="4">
    <mergeCell ref="A2:E2"/>
    <mergeCell ref="A20:E20"/>
    <mergeCell ref="A21:E21"/>
    <mergeCell ref="A22:E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35"/>
  <sheetViews>
    <sheetView workbookViewId="0">
      <selection activeCell="H27" sqref="H27"/>
    </sheetView>
  </sheetViews>
  <sheetFormatPr defaultRowHeight="12.75"/>
  <cols>
    <col min="1" max="1" width="17.140625" style="150" customWidth="1"/>
    <col min="2" max="2" width="11.42578125" style="150" bestFit="1" customWidth="1"/>
    <col min="3" max="3" width="13" style="150" customWidth="1"/>
    <col min="4" max="4" width="9.140625" style="91"/>
    <col min="5" max="16384" width="9.140625" style="150"/>
  </cols>
  <sheetData>
    <row r="1" spans="1:6">
      <c r="A1" s="90"/>
    </row>
    <row r="3" spans="1:6">
      <c r="A3" s="432" t="s">
        <v>250</v>
      </c>
      <c r="B3" s="416"/>
      <c r="C3" s="416"/>
      <c r="D3" s="416"/>
      <c r="E3" s="433"/>
    </row>
    <row r="4" spans="1:6">
      <c r="A4" s="80" t="s">
        <v>147</v>
      </c>
      <c r="B4" s="92">
        <v>2009</v>
      </c>
      <c r="C4" s="92">
        <v>2010</v>
      </c>
      <c r="D4" s="92">
        <v>2011</v>
      </c>
      <c r="E4" s="92">
        <v>2012</v>
      </c>
    </row>
    <row r="5" spans="1:6">
      <c r="A5" s="93" t="s">
        <v>116</v>
      </c>
      <c r="B5" s="94">
        <v>80.610021786492368</v>
      </c>
      <c r="C5" s="94">
        <v>86.4</v>
      </c>
      <c r="D5" s="94">
        <v>92.2</v>
      </c>
      <c r="E5" s="94">
        <v>91.549295774647888</v>
      </c>
    </row>
    <row r="6" spans="1:6">
      <c r="A6" s="93" t="s">
        <v>117</v>
      </c>
      <c r="B6" s="94">
        <v>94.461028192371472</v>
      </c>
      <c r="C6" s="94">
        <v>74</v>
      </c>
      <c r="D6" s="94">
        <v>81.5</v>
      </c>
      <c r="E6" s="94">
        <v>91.719507646400601</v>
      </c>
    </row>
    <row r="7" spans="1:6" ht="14.25">
      <c r="A7" s="93" t="s">
        <v>148</v>
      </c>
      <c r="B7" s="94">
        <v>71</v>
      </c>
      <c r="C7" s="95" t="s">
        <v>251</v>
      </c>
      <c r="D7" s="96" t="s">
        <v>252</v>
      </c>
      <c r="E7" s="96" t="s">
        <v>252</v>
      </c>
    </row>
    <row r="8" spans="1:6" ht="14.25">
      <c r="A8" s="81" t="s">
        <v>253</v>
      </c>
      <c r="B8" s="94"/>
      <c r="C8" s="95"/>
      <c r="D8" s="97">
        <v>86</v>
      </c>
      <c r="E8" s="97">
        <v>92.24</v>
      </c>
    </row>
    <row r="9" spans="1:6">
      <c r="A9" s="93" t="s">
        <v>120</v>
      </c>
      <c r="B9" s="94">
        <v>90</v>
      </c>
      <c r="C9" s="94">
        <v>90</v>
      </c>
      <c r="D9" s="97"/>
      <c r="E9" s="97"/>
    </row>
    <row r="10" spans="1:6" ht="14.25">
      <c r="A10" s="93" t="s">
        <v>121</v>
      </c>
      <c r="B10" s="94">
        <v>92.9</v>
      </c>
      <c r="C10" s="96" t="s">
        <v>254</v>
      </c>
      <c r="D10" s="97">
        <v>64.8</v>
      </c>
      <c r="E10" s="97">
        <v>52.5</v>
      </c>
    </row>
    <row r="11" spans="1:6" ht="14.25">
      <c r="A11" s="93" t="s">
        <v>122</v>
      </c>
      <c r="B11" s="94"/>
      <c r="C11" s="95"/>
      <c r="D11" s="96" t="s">
        <v>252</v>
      </c>
      <c r="E11" s="97">
        <v>88.3</v>
      </c>
    </row>
    <row r="12" spans="1:6">
      <c r="A12" s="93" t="s">
        <v>123</v>
      </c>
      <c r="B12" s="94">
        <v>86.917960088691785</v>
      </c>
      <c r="C12" s="94">
        <v>80.008543357539509</v>
      </c>
      <c r="D12" s="97"/>
      <c r="E12" s="97"/>
    </row>
    <row r="13" spans="1:6" ht="14.25">
      <c r="A13" s="93" t="s">
        <v>150</v>
      </c>
      <c r="B13" s="94">
        <v>79.218592118558433</v>
      </c>
      <c r="C13" s="95" t="s">
        <v>251</v>
      </c>
      <c r="D13" s="96" t="s">
        <v>255</v>
      </c>
      <c r="E13" s="97">
        <v>56.323529411764703</v>
      </c>
    </row>
    <row r="14" spans="1:6">
      <c r="A14" s="93" t="s">
        <v>125</v>
      </c>
      <c r="B14" s="94">
        <v>76.113046844754166</v>
      </c>
      <c r="C14" s="94">
        <v>82</v>
      </c>
      <c r="D14" s="97">
        <v>80</v>
      </c>
      <c r="E14" s="97">
        <v>81.972333779562703</v>
      </c>
    </row>
    <row r="15" spans="1:6" ht="14.25">
      <c r="A15" s="93" t="s">
        <v>126</v>
      </c>
      <c r="B15" s="94">
        <v>40.119870344321448</v>
      </c>
      <c r="C15" s="96" t="s">
        <v>256</v>
      </c>
      <c r="D15" s="97">
        <v>47</v>
      </c>
      <c r="E15" s="97">
        <v>53</v>
      </c>
    </row>
    <row r="16" spans="1:6" ht="14.25">
      <c r="A16" s="93" t="s">
        <v>127</v>
      </c>
      <c r="B16" s="94">
        <v>70.5</v>
      </c>
      <c r="C16" s="95" t="s">
        <v>251</v>
      </c>
      <c r="D16" s="97"/>
      <c r="E16" s="97"/>
      <c r="F16" s="98"/>
    </row>
    <row r="17" spans="1:6" ht="14.25">
      <c r="A17" s="93" t="s">
        <v>128</v>
      </c>
      <c r="B17" s="95" t="s">
        <v>257</v>
      </c>
      <c r="C17" s="97">
        <v>80</v>
      </c>
      <c r="D17" s="97"/>
      <c r="E17" s="97"/>
    </row>
    <row r="18" spans="1:6" ht="14.25">
      <c r="A18" s="93" t="s">
        <v>129</v>
      </c>
      <c r="B18" s="97">
        <v>72.320550639134709</v>
      </c>
      <c r="C18" s="96" t="s">
        <v>258</v>
      </c>
      <c r="D18" s="97">
        <v>83</v>
      </c>
      <c r="E18" s="96" t="s">
        <v>443</v>
      </c>
      <c r="F18" s="97"/>
    </row>
    <row r="19" spans="1:6" ht="14.25">
      <c r="A19" s="93"/>
      <c r="B19" s="97"/>
      <c r="C19" s="96"/>
      <c r="D19" s="97"/>
      <c r="E19" s="97"/>
    </row>
    <row r="20" spans="1:6" ht="14.25">
      <c r="A20" s="93" t="s">
        <v>131</v>
      </c>
      <c r="B20" s="94">
        <v>65.022328383009651</v>
      </c>
      <c r="C20" s="94">
        <v>60</v>
      </c>
      <c r="D20" s="97">
        <v>57.999999999999993</v>
      </c>
      <c r="E20" s="99">
        <v>8</v>
      </c>
      <c r="F20" s="98"/>
    </row>
    <row r="21" spans="1:6">
      <c r="A21" s="88" t="s">
        <v>103</v>
      </c>
      <c r="B21" s="100">
        <v>70.71079062580479</v>
      </c>
      <c r="C21" s="100">
        <v>63.2</v>
      </c>
      <c r="D21" s="100">
        <v>62.8</v>
      </c>
      <c r="E21" s="100">
        <v>62.9</v>
      </c>
    </row>
    <row r="22" spans="1:6" hidden="1">
      <c r="A22" s="101"/>
      <c r="B22" s="101"/>
      <c r="C22" s="101"/>
      <c r="D22" s="101"/>
      <c r="E22" s="101"/>
    </row>
    <row r="23" spans="1:6">
      <c r="A23" s="434" t="s">
        <v>259</v>
      </c>
      <c r="B23" s="434"/>
      <c r="C23" s="434"/>
      <c r="D23" s="434"/>
      <c r="E23" s="434"/>
    </row>
    <row r="24" spans="1:6" ht="27.75" customHeight="1">
      <c r="A24" s="434" t="s">
        <v>260</v>
      </c>
      <c r="B24" s="434"/>
      <c r="C24" s="434"/>
      <c r="D24" s="434"/>
      <c r="E24" s="434"/>
    </row>
    <row r="25" spans="1:6" ht="37.5" customHeight="1">
      <c r="A25" s="434" t="s">
        <v>261</v>
      </c>
      <c r="B25" s="430"/>
      <c r="C25" s="430"/>
      <c r="D25" s="430"/>
      <c r="E25" s="430"/>
    </row>
    <row r="26" spans="1:6" ht="23.25" customHeight="1">
      <c r="A26" s="434" t="s">
        <v>262</v>
      </c>
      <c r="B26" s="434"/>
      <c r="C26" s="434"/>
      <c r="D26" s="434"/>
      <c r="E26" s="434"/>
    </row>
    <row r="27" spans="1:6" ht="36.75" customHeight="1">
      <c r="A27" s="434" t="s">
        <v>263</v>
      </c>
      <c r="B27" s="434"/>
      <c r="C27" s="434"/>
      <c r="D27" s="434"/>
      <c r="E27" s="434"/>
    </row>
    <row r="28" spans="1:6" ht="18" customHeight="1">
      <c r="A28" s="430" t="s">
        <v>264</v>
      </c>
      <c r="B28" s="430"/>
      <c r="C28" s="430"/>
      <c r="D28" s="430"/>
      <c r="E28" s="430"/>
    </row>
    <row r="29" spans="1:6" ht="60.75" customHeight="1">
      <c r="A29" s="431" t="s">
        <v>444</v>
      </c>
      <c r="B29" s="422"/>
      <c r="C29" s="422"/>
      <c r="D29" s="422"/>
      <c r="E29" s="429"/>
    </row>
    <row r="30" spans="1:6" ht="23.25" customHeight="1">
      <c r="A30" s="431" t="s">
        <v>445</v>
      </c>
      <c r="B30" s="422"/>
      <c r="C30" s="422"/>
      <c r="D30" s="422"/>
      <c r="E30" s="429"/>
    </row>
    <row r="31" spans="1:6">
      <c r="A31" s="428" t="s">
        <v>249</v>
      </c>
      <c r="B31" s="422"/>
      <c r="C31" s="422"/>
      <c r="D31" s="422"/>
      <c r="E31" s="429"/>
    </row>
    <row r="34" spans="1:1">
      <c r="A34" s="102"/>
    </row>
    <row r="35" spans="1:1">
      <c r="A35" s="102"/>
    </row>
  </sheetData>
  <mergeCells count="10">
    <mergeCell ref="A31:E31"/>
    <mergeCell ref="A28:E28"/>
    <mergeCell ref="A29:E29"/>
    <mergeCell ref="A30:E30"/>
    <mergeCell ref="A3:E3"/>
    <mergeCell ref="A23:E23"/>
    <mergeCell ref="A24:E24"/>
    <mergeCell ref="A25:E25"/>
    <mergeCell ref="A26:E26"/>
    <mergeCell ref="A27:E27"/>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26"/>
  <sheetViews>
    <sheetView workbookViewId="0">
      <selection activeCell="H14" sqref="H14"/>
    </sheetView>
  </sheetViews>
  <sheetFormatPr defaultRowHeight="12.75"/>
  <cols>
    <col min="1" max="1" width="16.5703125" style="150" customWidth="1"/>
    <col min="2" max="2" width="9.28515625" style="150" customWidth="1"/>
    <col min="3" max="4" width="9.140625" style="150"/>
    <col min="5" max="5" width="10.7109375" style="150" bestFit="1" customWidth="1"/>
    <col min="6" max="16384" width="9.140625" style="150"/>
  </cols>
  <sheetData>
    <row r="1" spans="1:5">
      <c r="A1" s="90"/>
    </row>
    <row r="3" spans="1:5">
      <c r="A3" s="435" t="s">
        <v>46</v>
      </c>
      <c r="B3" s="436"/>
      <c r="C3" s="436"/>
      <c r="D3" s="436"/>
      <c r="E3" s="437"/>
    </row>
    <row r="4" spans="1:5" ht="35.25" customHeight="1">
      <c r="A4" s="80" t="s">
        <v>147</v>
      </c>
      <c r="B4" s="438" t="s">
        <v>265</v>
      </c>
      <c r="C4" s="438"/>
      <c r="D4" s="438"/>
      <c r="E4" s="438"/>
    </row>
    <row r="5" spans="1:5">
      <c r="A5" s="80"/>
      <c r="B5" s="103">
        <v>2009</v>
      </c>
      <c r="C5" s="103">
        <v>2010</v>
      </c>
      <c r="D5" s="103">
        <v>2011</v>
      </c>
      <c r="E5" s="103">
        <v>2012</v>
      </c>
    </row>
    <row r="6" spans="1:5">
      <c r="A6" s="93" t="s">
        <v>116</v>
      </c>
      <c r="B6" s="104">
        <v>1222.8905714867542</v>
      </c>
      <c r="C6" s="104">
        <v>1018.2616309337877</v>
      </c>
      <c r="D6" s="104">
        <v>1565.471035843304</v>
      </c>
      <c r="E6" s="104">
        <v>1394.5694743229092</v>
      </c>
    </row>
    <row r="7" spans="1:5">
      <c r="A7" s="93" t="s">
        <v>117</v>
      </c>
      <c r="B7" s="104">
        <v>1586.6409931704491</v>
      </c>
      <c r="C7" s="104">
        <v>1804.6093332053058</v>
      </c>
      <c r="D7" s="104">
        <v>1705.9717153942681</v>
      </c>
      <c r="E7" s="104">
        <v>1439.5045045045051</v>
      </c>
    </row>
    <row r="8" spans="1:5">
      <c r="A8" s="93" t="s">
        <v>148</v>
      </c>
      <c r="B8" s="104">
        <v>1655.7000839750106</v>
      </c>
      <c r="C8" s="104">
        <v>1262.8670571993582</v>
      </c>
      <c r="D8" s="104">
        <v>1361.7544369209918</v>
      </c>
      <c r="E8" s="104">
        <v>1199.2943918129333</v>
      </c>
    </row>
    <row r="9" spans="1:5" ht="14.25">
      <c r="A9" s="81" t="s">
        <v>266</v>
      </c>
      <c r="B9" s="104"/>
      <c r="C9" s="104"/>
      <c r="D9" s="104">
        <v>1547.7646054428653</v>
      </c>
      <c r="E9" s="105">
        <v>1331.3575271555742</v>
      </c>
    </row>
    <row r="10" spans="1:5">
      <c r="A10" s="93" t="s">
        <v>120</v>
      </c>
      <c r="B10" s="104">
        <v>2131.9570291533255</v>
      </c>
      <c r="C10" s="104">
        <v>2149.9185703236408</v>
      </c>
      <c r="D10" s="104"/>
      <c r="E10" s="105"/>
    </row>
    <row r="11" spans="1:5" ht="14.25">
      <c r="A11" s="81" t="s">
        <v>267</v>
      </c>
      <c r="B11" s="104">
        <v>743.38396965933669</v>
      </c>
      <c r="C11" s="104">
        <v>593.03220333638706</v>
      </c>
      <c r="D11" s="104">
        <v>1794.3596968707739</v>
      </c>
      <c r="E11" s="105">
        <v>1840.5942323662932</v>
      </c>
    </row>
    <row r="12" spans="1:5">
      <c r="A12" s="93" t="s">
        <v>122</v>
      </c>
      <c r="B12" s="104"/>
      <c r="C12" s="104"/>
      <c r="D12" s="104">
        <v>1312.811971540295</v>
      </c>
      <c r="E12" s="104">
        <v>1454.2478008412786</v>
      </c>
    </row>
    <row r="13" spans="1:5">
      <c r="A13" s="93" t="s">
        <v>123</v>
      </c>
      <c r="B13" s="104">
        <v>1099.875511892609</v>
      </c>
      <c r="C13" s="104">
        <v>2120.4730327926468</v>
      </c>
      <c r="D13" s="104"/>
      <c r="E13" s="104"/>
    </row>
    <row r="14" spans="1:5">
      <c r="A14" s="93" t="s">
        <v>150</v>
      </c>
      <c r="B14" s="104">
        <v>1992.3376521620569</v>
      </c>
      <c r="C14" s="104">
        <v>2634.3800037586843</v>
      </c>
      <c r="D14" s="104">
        <v>1785.7026529941227</v>
      </c>
      <c r="E14" s="104">
        <v>1821.6967522577536</v>
      </c>
    </row>
    <row r="15" spans="1:5">
      <c r="A15" s="93" t="s">
        <v>125</v>
      </c>
      <c r="B15" s="104">
        <v>2028.4035628777337</v>
      </c>
      <c r="C15" s="104">
        <v>2697.5763345408391</v>
      </c>
      <c r="D15" s="104">
        <v>2202.8412744306879</v>
      </c>
      <c r="E15" s="104">
        <v>2899.7353985156346</v>
      </c>
    </row>
    <row r="16" spans="1:5">
      <c r="A16" s="93" t="s">
        <v>126</v>
      </c>
      <c r="B16" s="104">
        <v>1980.3103667022147</v>
      </c>
      <c r="C16" s="104">
        <v>1670</v>
      </c>
      <c r="D16" s="104">
        <v>1440.6679200805886</v>
      </c>
      <c r="E16" s="105">
        <v>1667.723916413589</v>
      </c>
    </row>
    <row r="17" spans="1:5">
      <c r="A17" s="93" t="s">
        <v>127</v>
      </c>
      <c r="B17" s="104">
        <v>2024.7425002841637</v>
      </c>
      <c r="C17" s="104">
        <v>1464.1277025588677</v>
      </c>
      <c r="D17" s="104"/>
      <c r="E17" s="105"/>
    </row>
    <row r="18" spans="1:5">
      <c r="A18" s="93" t="s">
        <v>128</v>
      </c>
      <c r="B18" s="104">
        <v>1733.8884097946868</v>
      </c>
      <c r="C18" s="104">
        <v>1514.1317572911187</v>
      </c>
      <c r="D18" s="104"/>
      <c r="E18" s="104"/>
    </row>
    <row r="19" spans="1:5">
      <c r="A19" s="93" t="s">
        <v>129</v>
      </c>
      <c r="B19" s="104">
        <v>1344.4455638629413</v>
      </c>
      <c r="C19" s="104">
        <v>1327.7278246277506</v>
      </c>
      <c r="D19" s="104">
        <v>1201.6285529561073</v>
      </c>
      <c r="E19" s="104">
        <v>1606.3583722108574</v>
      </c>
    </row>
    <row r="20" spans="1:5">
      <c r="A20" s="93"/>
      <c r="B20" s="104"/>
      <c r="C20" s="104"/>
      <c r="D20" s="104"/>
      <c r="E20" s="104"/>
    </row>
    <row r="21" spans="1:5" ht="14.25">
      <c r="A21" s="81" t="s">
        <v>131</v>
      </c>
      <c r="B21" s="104"/>
      <c r="C21" s="104">
        <v>1277</v>
      </c>
      <c r="D21" s="104">
        <v>946.0722914269179</v>
      </c>
      <c r="E21" s="106">
        <v>3</v>
      </c>
    </row>
    <row r="22" spans="1:5">
      <c r="A22" s="88" t="s">
        <v>103</v>
      </c>
      <c r="B22" s="107">
        <v>1410.2108097789405</v>
      </c>
      <c r="C22" s="107">
        <v>1368.8780833148901</v>
      </c>
      <c r="D22" s="107">
        <v>1520.7914574012873</v>
      </c>
      <c r="E22" s="107">
        <v>1595.0792810590042</v>
      </c>
    </row>
    <row r="23" spans="1:5">
      <c r="A23" s="428" t="s">
        <v>268</v>
      </c>
      <c r="B23" s="422"/>
      <c r="C23" s="422"/>
      <c r="D23" s="422"/>
      <c r="E23" s="429"/>
    </row>
    <row r="24" spans="1:5" ht="72.75" customHeight="1">
      <c r="A24" s="439" t="s">
        <v>269</v>
      </c>
      <c r="B24" s="430"/>
      <c r="C24" s="430"/>
      <c r="D24" s="430"/>
      <c r="E24" s="430"/>
    </row>
    <row r="25" spans="1:5">
      <c r="A25" s="428" t="s">
        <v>270</v>
      </c>
      <c r="B25" s="422"/>
      <c r="C25" s="422"/>
      <c r="D25" s="422"/>
      <c r="E25" s="429"/>
    </row>
    <row r="26" spans="1:5">
      <c r="A26" s="428" t="s">
        <v>271</v>
      </c>
      <c r="B26" s="422"/>
      <c r="C26" s="422"/>
      <c r="D26" s="422"/>
      <c r="E26" s="429"/>
    </row>
  </sheetData>
  <mergeCells count="6">
    <mergeCell ref="A26:E26"/>
    <mergeCell ref="A3:E3"/>
    <mergeCell ref="B4:E4"/>
    <mergeCell ref="A23:E23"/>
    <mergeCell ref="A24:E24"/>
    <mergeCell ref="A25:E25"/>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B1:O32"/>
  <sheetViews>
    <sheetView workbookViewId="0">
      <selection activeCell="C19" sqref="C19:C29"/>
    </sheetView>
  </sheetViews>
  <sheetFormatPr defaultRowHeight="12.75"/>
  <cols>
    <col min="2" max="2" width="23.5703125" bestFit="1" customWidth="1"/>
    <col min="3" max="3" width="7" bestFit="1" customWidth="1"/>
    <col min="4" max="4" width="4.42578125" bestFit="1" customWidth="1"/>
    <col min="5" max="5" width="10.42578125" bestFit="1" customWidth="1"/>
    <col min="6" max="7" width="6.42578125" bestFit="1" customWidth="1"/>
    <col min="8" max="8" width="8.42578125" bestFit="1" customWidth="1"/>
    <col min="9" max="9" width="6.42578125" bestFit="1" customWidth="1"/>
    <col min="10" max="11" width="6.85546875" bestFit="1" customWidth="1"/>
    <col min="12" max="12" width="7" bestFit="1" customWidth="1"/>
  </cols>
  <sheetData>
    <row r="1" spans="2:12">
      <c r="B1" s="15" t="s">
        <v>272</v>
      </c>
      <c r="H1" s="15" t="s">
        <v>273</v>
      </c>
    </row>
    <row r="2" spans="2:12" ht="13.5" thickBot="1">
      <c r="B2" s="15"/>
      <c r="C2" s="15"/>
      <c r="D2" s="15"/>
    </row>
    <row r="3" spans="2:12" ht="13.5" thickBot="1">
      <c r="B3" s="108" t="s">
        <v>274</v>
      </c>
      <c r="C3" s="109" t="s">
        <v>103</v>
      </c>
      <c r="D3" s="15"/>
      <c r="E3" s="15"/>
      <c r="F3" s="15"/>
      <c r="G3" s="15"/>
      <c r="H3" s="110" t="s">
        <v>275</v>
      </c>
      <c r="I3" s="111" t="s">
        <v>276</v>
      </c>
      <c r="J3" s="111" t="s">
        <v>277</v>
      </c>
      <c r="K3" s="111">
        <v>19</v>
      </c>
      <c r="L3" s="111" t="s">
        <v>103</v>
      </c>
    </row>
    <row r="4" spans="2:12" ht="13.5" thickBot="1">
      <c r="B4" s="112" t="s">
        <v>278</v>
      </c>
      <c r="C4" s="113">
        <v>18</v>
      </c>
      <c r="D4" s="15"/>
      <c r="H4" s="114"/>
      <c r="I4" s="115">
        <v>366</v>
      </c>
      <c r="J4" s="115">
        <v>320</v>
      </c>
      <c r="K4" s="115">
        <v>70</v>
      </c>
      <c r="L4" s="115">
        <v>756</v>
      </c>
    </row>
    <row r="5" spans="2:12">
      <c r="B5" s="116" t="s">
        <v>279</v>
      </c>
      <c r="C5" s="117">
        <v>79</v>
      </c>
      <c r="D5" s="15"/>
    </row>
    <row r="6" spans="2:12">
      <c r="B6" s="116" t="s">
        <v>280</v>
      </c>
      <c r="C6" s="117">
        <v>128</v>
      </c>
      <c r="D6" s="15"/>
      <c r="E6" s="14"/>
    </row>
    <row r="7" spans="2:12">
      <c r="B7" s="116" t="s">
        <v>281</v>
      </c>
      <c r="C7" s="117">
        <v>191</v>
      </c>
      <c r="D7" s="15"/>
      <c r="E7" s="15"/>
    </row>
    <row r="8" spans="2:12">
      <c r="B8" s="116" t="s">
        <v>282</v>
      </c>
      <c r="C8" s="117">
        <v>213</v>
      </c>
      <c r="D8" s="15"/>
    </row>
    <row r="9" spans="2:12">
      <c r="B9" s="116" t="s">
        <v>283</v>
      </c>
      <c r="C9" s="117">
        <v>124</v>
      </c>
      <c r="D9" s="15"/>
    </row>
    <row r="10" spans="2:12" ht="13.5" thickBot="1">
      <c r="B10" s="116" t="s">
        <v>284</v>
      </c>
      <c r="C10" s="117">
        <v>3</v>
      </c>
      <c r="D10" s="15"/>
    </row>
    <row r="11" spans="2:12" ht="13.5" thickBot="1">
      <c r="B11" s="118" t="s">
        <v>222</v>
      </c>
      <c r="C11" s="119">
        <v>756</v>
      </c>
      <c r="D11" s="15"/>
    </row>
    <row r="12" spans="2:12">
      <c r="B12" s="120"/>
      <c r="C12" s="120"/>
      <c r="D12" s="15"/>
    </row>
    <row r="13" spans="2:12">
      <c r="B13" s="120"/>
      <c r="C13" s="120"/>
      <c r="D13" s="15"/>
    </row>
    <row r="14" spans="2:12">
      <c r="B14" s="15" t="s">
        <v>285</v>
      </c>
    </row>
    <row r="15" spans="2:12">
      <c r="B15" s="15" t="s">
        <v>286</v>
      </c>
      <c r="C15" s="15"/>
      <c r="D15" s="15"/>
      <c r="E15" s="15"/>
      <c r="F15" s="15"/>
      <c r="J15" s="15" t="s">
        <v>287</v>
      </c>
    </row>
    <row r="17" spans="2:15" ht="13.5" thickBot="1">
      <c r="B17" s="15"/>
      <c r="C17" s="15"/>
      <c r="D17" s="15"/>
      <c r="E17" s="15"/>
      <c r="F17" s="15"/>
    </row>
    <row r="18" spans="2:15" ht="13.5" thickBot="1">
      <c r="B18" s="112" t="s">
        <v>288</v>
      </c>
      <c r="C18" s="121" t="s">
        <v>289</v>
      </c>
      <c r="D18" s="122" t="s">
        <v>290</v>
      </c>
      <c r="E18" s="113" t="s">
        <v>222</v>
      </c>
      <c r="F18" s="15"/>
      <c r="J18" s="123">
        <v>2007</v>
      </c>
      <c r="K18" s="124">
        <v>2008</v>
      </c>
      <c r="L18" s="124">
        <v>2009</v>
      </c>
      <c r="M18" s="124">
        <v>2010</v>
      </c>
      <c r="N18" s="124">
        <v>2011</v>
      </c>
      <c r="O18" s="124">
        <v>2012</v>
      </c>
    </row>
    <row r="19" spans="2:15" ht="13.5" thickBot="1">
      <c r="B19" s="125" t="s">
        <v>116</v>
      </c>
      <c r="C19" s="126">
        <v>10</v>
      </c>
      <c r="D19" s="126">
        <v>7</v>
      </c>
      <c r="E19" s="126">
        <v>17</v>
      </c>
      <c r="F19" s="15"/>
      <c r="J19" s="127">
        <v>0.182</v>
      </c>
      <c r="K19" s="128">
        <v>0.20200000000000001</v>
      </c>
      <c r="L19" s="128">
        <v>0.249</v>
      </c>
      <c r="M19" s="128">
        <v>0.25900000000000001</v>
      </c>
      <c r="N19" s="128">
        <v>0.25700000000000001</v>
      </c>
      <c r="O19" s="128">
        <v>0.25700000000000001</v>
      </c>
    </row>
    <row r="20" spans="2:15" ht="13.5" thickBot="1">
      <c r="B20" s="114" t="s">
        <v>148</v>
      </c>
      <c r="C20" s="115">
        <v>80</v>
      </c>
      <c r="D20" s="115">
        <v>29</v>
      </c>
      <c r="E20" s="115">
        <v>109</v>
      </c>
      <c r="F20" s="15"/>
    </row>
    <row r="21" spans="2:15" ht="13.5" thickBot="1">
      <c r="B21" s="114" t="s">
        <v>291</v>
      </c>
      <c r="C21" s="115">
        <v>12</v>
      </c>
      <c r="D21" s="115">
        <v>3</v>
      </c>
      <c r="E21" s="115">
        <v>15</v>
      </c>
      <c r="F21" s="15"/>
      <c r="J21" s="15"/>
    </row>
    <row r="22" spans="2:15" ht="13.5" thickBot="1">
      <c r="B22" s="114" t="s">
        <v>120</v>
      </c>
      <c r="C22" s="115">
        <v>94</v>
      </c>
      <c r="D22" s="115">
        <v>20</v>
      </c>
      <c r="E22" s="115">
        <v>114</v>
      </c>
      <c r="F22" s="15"/>
    </row>
    <row r="23" spans="2:15" ht="13.5" thickBot="1">
      <c r="B23" s="114" t="s">
        <v>121</v>
      </c>
      <c r="C23" s="115">
        <v>49</v>
      </c>
      <c r="D23" s="115">
        <v>10</v>
      </c>
      <c r="E23" s="115">
        <v>59</v>
      </c>
      <c r="F23" s="15"/>
    </row>
    <row r="24" spans="2:15" ht="13.5" thickBot="1">
      <c r="B24" s="114" t="s">
        <v>130</v>
      </c>
      <c r="C24" s="115">
        <v>10</v>
      </c>
      <c r="D24" s="115">
        <v>3</v>
      </c>
      <c r="E24" s="115">
        <v>13</v>
      </c>
      <c r="F24" s="15"/>
    </row>
    <row r="25" spans="2:15" ht="13.5" thickBot="1">
      <c r="B25" s="114" t="s">
        <v>122</v>
      </c>
      <c r="C25" s="115">
        <v>125</v>
      </c>
      <c r="D25" s="115">
        <v>32</v>
      </c>
      <c r="E25" s="115">
        <v>157</v>
      </c>
      <c r="F25" s="15"/>
    </row>
    <row r="26" spans="2:15" ht="13.5" thickBot="1">
      <c r="B26" s="114" t="s">
        <v>150</v>
      </c>
      <c r="C26" s="115">
        <v>29</v>
      </c>
      <c r="D26" s="115">
        <v>15</v>
      </c>
      <c r="E26" s="115">
        <v>44</v>
      </c>
      <c r="F26" s="15"/>
    </row>
    <row r="27" spans="2:15" ht="13.5" thickBot="1">
      <c r="B27" s="114" t="s">
        <v>125</v>
      </c>
      <c r="C27" s="115">
        <v>25</v>
      </c>
      <c r="D27" s="115">
        <v>9</v>
      </c>
      <c r="E27" s="115">
        <v>34</v>
      </c>
      <c r="F27" s="15"/>
    </row>
    <row r="28" spans="2:15" ht="13.5" thickBot="1">
      <c r="B28" s="114" t="s">
        <v>126</v>
      </c>
      <c r="C28" s="115">
        <v>76</v>
      </c>
      <c r="D28" s="115">
        <v>27</v>
      </c>
      <c r="E28" s="115">
        <v>103</v>
      </c>
      <c r="F28" s="15"/>
    </row>
    <row r="29" spans="2:15" ht="13.5" thickBot="1">
      <c r="B29" s="114" t="s">
        <v>129</v>
      </c>
      <c r="C29" s="115">
        <v>62</v>
      </c>
      <c r="D29" s="115">
        <v>29</v>
      </c>
      <c r="E29" s="115">
        <v>91</v>
      </c>
      <c r="F29" s="15"/>
    </row>
    <row r="30" spans="2:15" ht="13.5" thickBot="1">
      <c r="B30" s="114" t="s">
        <v>103</v>
      </c>
      <c r="C30" s="115">
        <v>572</v>
      </c>
      <c r="D30" s="115">
        <v>184</v>
      </c>
      <c r="E30" s="115">
        <v>756</v>
      </c>
      <c r="F30" s="15"/>
    </row>
    <row r="31" spans="2:15">
      <c r="B31" s="14"/>
    </row>
    <row r="32" spans="2:15">
      <c r="B32" s="1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L14"/>
  <sheetViews>
    <sheetView workbookViewId="0">
      <selection sqref="A1:XFD1048576"/>
    </sheetView>
  </sheetViews>
  <sheetFormatPr defaultRowHeight="12.75"/>
  <cols>
    <col min="1" max="1" width="20.28515625" style="150" bestFit="1" customWidth="1"/>
    <col min="2" max="2" width="13.5703125" style="129" customWidth="1"/>
    <col min="3" max="5" width="13" style="150" customWidth="1"/>
    <col min="6" max="6" width="11.28515625" style="150" bestFit="1" customWidth="1"/>
    <col min="7" max="7" width="8.7109375" style="150" bestFit="1" customWidth="1"/>
    <col min="8" max="8" width="4.140625" style="150" bestFit="1" customWidth="1"/>
    <col min="9" max="9" width="11.28515625" style="150" bestFit="1" customWidth="1"/>
    <col min="10" max="11" width="8.7109375" style="150" bestFit="1" customWidth="1"/>
    <col min="12" max="12" width="11.28515625" style="150" bestFit="1" customWidth="1"/>
    <col min="13" max="16384" width="9.140625" style="150"/>
  </cols>
  <sheetData>
    <row r="1" spans="1:12">
      <c r="B1" s="150"/>
    </row>
    <row r="2" spans="1:12">
      <c r="B2" s="150"/>
      <c r="D2" s="42"/>
      <c r="E2" s="42"/>
    </row>
    <row r="3" spans="1:12" s="239" customFormat="1">
      <c r="A3" s="432" t="s">
        <v>446</v>
      </c>
      <c r="B3" s="416"/>
      <c r="C3" s="416"/>
      <c r="D3" s="416"/>
      <c r="E3" s="433"/>
    </row>
    <row r="4" spans="1:12">
      <c r="A4" s="184"/>
      <c r="B4" s="80">
        <v>2009</v>
      </c>
      <c r="C4" s="80">
        <v>2010</v>
      </c>
      <c r="D4" s="80">
        <v>2011</v>
      </c>
      <c r="E4" s="80">
        <v>2012</v>
      </c>
      <c r="F4" s="239"/>
      <c r="I4" s="63"/>
      <c r="J4" s="63"/>
      <c r="K4" s="63"/>
      <c r="L4" s="63"/>
    </row>
    <row r="5" spans="1:12">
      <c r="A5" s="240" t="s">
        <v>103</v>
      </c>
      <c r="B5" s="241">
        <v>14588</v>
      </c>
      <c r="C5" s="241">
        <v>13692</v>
      </c>
      <c r="D5" s="241">
        <v>14369.33</v>
      </c>
      <c r="E5" s="241">
        <v>13758.352295081973</v>
      </c>
      <c r="F5" s="239"/>
      <c r="I5" s="242"/>
      <c r="J5" s="243"/>
      <c r="K5" s="244"/>
      <c r="L5" s="245"/>
    </row>
    <row r="6" spans="1:12">
      <c r="A6" s="428" t="s">
        <v>447</v>
      </c>
      <c r="B6" s="422"/>
      <c r="C6" s="422"/>
      <c r="D6" s="422"/>
      <c r="E6" s="429"/>
      <c r="F6" s="239"/>
      <c r="I6" s="63"/>
      <c r="J6" s="63"/>
      <c r="K6" s="63"/>
      <c r="L6" s="63"/>
    </row>
    <row r="7" spans="1:12">
      <c r="D7" s="42"/>
      <c r="E7" s="42"/>
      <c r="F7" s="239"/>
      <c r="I7" s="63"/>
      <c r="J7" s="63"/>
      <c r="K7" s="63"/>
      <c r="L7" s="63"/>
    </row>
    <row r="8" spans="1:12">
      <c r="D8" s="42"/>
      <c r="E8" s="42"/>
    </row>
    <row r="10" spans="1:12">
      <c r="A10" s="432" t="s">
        <v>31</v>
      </c>
      <c r="B10" s="416"/>
      <c r="C10" s="416"/>
      <c r="D10" s="416"/>
      <c r="E10" s="433"/>
    </row>
    <row r="11" spans="1:12">
      <c r="A11" s="80"/>
      <c r="B11" s="80">
        <v>2009</v>
      </c>
      <c r="C11" s="80">
        <v>2010</v>
      </c>
      <c r="D11" s="80">
        <v>2011</v>
      </c>
      <c r="E11" s="80">
        <v>2012</v>
      </c>
    </row>
    <row r="12" spans="1:12">
      <c r="A12" s="81" t="s">
        <v>448</v>
      </c>
      <c r="B12" s="246">
        <v>0.73199999999999998</v>
      </c>
      <c r="C12" s="246">
        <v>0.76500000000000001</v>
      </c>
      <c r="D12" s="246">
        <v>0.72</v>
      </c>
      <c r="E12" s="246">
        <v>0.73199999999999998</v>
      </c>
    </row>
    <row r="13" spans="1:12">
      <c r="A13" s="430" t="s">
        <v>447</v>
      </c>
      <c r="B13" s="430"/>
      <c r="C13" s="430"/>
      <c r="D13" s="430"/>
      <c r="E13" s="430"/>
    </row>
    <row r="14" spans="1:12">
      <c r="B14" s="150"/>
    </row>
  </sheetData>
  <mergeCells count="4">
    <mergeCell ref="A3:E3"/>
    <mergeCell ref="A6:E6"/>
    <mergeCell ref="A10:E10"/>
    <mergeCell ref="A13:E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B1:C35"/>
  <sheetViews>
    <sheetView workbookViewId="0">
      <selection activeCell="H16" sqref="H16"/>
    </sheetView>
  </sheetViews>
  <sheetFormatPr defaultRowHeight="15"/>
  <cols>
    <col min="1" max="1" width="9.140625" style="247"/>
    <col min="2" max="2" width="10.5703125" style="247" bestFit="1" customWidth="1"/>
    <col min="3" max="3" width="69.140625" style="247" bestFit="1" customWidth="1"/>
    <col min="4" max="16384" width="9.140625" style="247"/>
  </cols>
  <sheetData>
    <row r="1" spans="2:3" ht="15.75" thickBot="1"/>
    <row r="2" spans="2:3" ht="15.75" thickBot="1">
      <c r="B2" s="248" t="s">
        <v>147</v>
      </c>
      <c r="C2" s="249" t="s">
        <v>449</v>
      </c>
    </row>
    <row r="3" spans="2:3" ht="15.75" thickBot="1">
      <c r="B3" s="250" t="s">
        <v>117</v>
      </c>
      <c r="C3" s="251" t="s">
        <v>450</v>
      </c>
    </row>
    <row r="4" spans="2:3" ht="15.75" thickBot="1">
      <c r="B4" s="250" t="s">
        <v>117</v>
      </c>
      <c r="C4" s="251" t="s">
        <v>451</v>
      </c>
    </row>
    <row r="5" spans="2:3" ht="15.75" thickBot="1">
      <c r="B5" s="250" t="s">
        <v>380</v>
      </c>
      <c r="C5" s="251" t="s">
        <v>452</v>
      </c>
    </row>
    <row r="6" spans="2:3" ht="15.75" thickBot="1">
      <c r="B6" s="250" t="s">
        <v>120</v>
      </c>
      <c r="C6" s="251" t="s">
        <v>453</v>
      </c>
    </row>
    <row r="7" spans="2:3" ht="15.75" thickBot="1">
      <c r="B7" s="250" t="s">
        <v>120</v>
      </c>
      <c r="C7" s="251" t="s">
        <v>454</v>
      </c>
    </row>
    <row r="8" spans="2:3" ht="15.75" thickBot="1">
      <c r="B8" s="250" t="s">
        <v>120</v>
      </c>
      <c r="C8" s="251" t="s">
        <v>455</v>
      </c>
    </row>
    <row r="9" spans="2:3" ht="15.75" thickBot="1">
      <c r="B9" s="250" t="s">
        <v>120</v>
      </c>
      <c r="C9" s="251" t="s">
        <v>456</v>
      </c>
    </row>
    <row r="10" spans="2:3" ht="15.75" thickBot="1">
      <c r="B10" s="250" t="s">
        <v>120</v>
      </c>
      <c r="C10" s="251" t="s">
        <v>457</v>
      </c>
    </row>
    <row r="11" spans="2:3" ht="15.75" thickBot="1">
      <c r="B11" s="250" t="s">
        <v>120</v>
      </c>
      <c r="C11" s="251" t="s">
        <v>458</v>
      </c>
    </row>
    <row r="12" spans="2:3" ht="15.75" thickBot="1">
      <c r="B12" s="250" t="s">
        <v>120</v>
      </c>
      <c r="C12" s="251" t="s">
        <v>459</v>
      </c>
    </row>
    <row r="13" spans="2:3" ht="15.75" thickBot="1">
      <c r="B13" s="250" t="s">
        <v>120</v>
      </c>
      <c r="C13" s="251" t="s">
        <v>460</v>
      </c>
    </row>
    <row r="14" spans="2:3" ht="15.75" thickBot="1">
      <c r="B14" s="250" t="s">
        <v>120</v>
      </c>
      <c r="C14" s="251" t="s">
        <v>461</v>
      </c>
    </row>
    <row r="15" spans="2:3" ht="15.75" thickBot="1">
      <c r="B15" s="250" t="s">
        <v>120</v>
      </c>
      <c r="C15" s="251" t="s">
        <v>462</v>
      </c>
    </row>
    <row r="16" spans="2:3" ht="15.75" thickBot="1">
      <c r="B16" s="250" t="s">
        <v>121</v>
      </c>
      <c r="C16" s="251" t="s">
        <v>463</v>
      </c>
    </row>
    <row r="17" spans="2:3" ht="15.75" thickBot="1">
      <c r="B17" s="250" t="s">
        <v>122</v>
      </c>
      <c r="C17" s="251" t="s">
        <v>464</v>
      </c>
    </row>
    <row r="18" spans="2:3" ht="15.75" thickBot="1">
      <c r="B18" s="250" t="s">
        <v>150</v>
      </c>
      <c r="C18" s="251" t="s">
        <v>465</v>
      </c>
    </row>
    <row r="19" spans="2:3" ht="23.25" thickBot="1">
      <c r="B19" s="250" t="s">
        <v>150</v>
      </c>
      <c r="C19" s="251" t="s">
        <v>466</v>
      </c>
    </row>
    <row r="20" spans="2:3" ht="15.75" thickBot="1">
      <c r="B20" s="250" t="s">
        <v>150</v>
      </c>
      <c r="C20" s="251" t="s">
        <v>467</v>
      </c>
    </row>
    <row r="21" spans="2:3" ht="15.75" thickBot="1">
      <c r="B21" s="250" t="s">
        <v>150</v>
      </c>
      <c r="C21" s="251" t="s">
        <v>468</v>
      </c>
    </row>
    <row r="22" spans="2:3" ht="15.75" thickBot="1">
      <c r="B22" s="250" t="s">
        <v>150</v>
      </c>
      <c r="C22" s="251" t="s">
        <v>469</v>
      </c>
    </row>
    <row r="23" spans="2:3" ht="15.75" thickBot="1">
      <c r="B23" s="250" t="s">
        <v>150</v>
      </c>
      <c r="C23" s="251" t="s">
        <v>470</v>
      </c>
    </row>
    <row r="24" spans="2:3" ht="15.75" thickBot="1">
      <c r="B24" s="250" t="s">
        <v>125</v>
      </c>
      <c r="C24" s="251" t="s">
        <v>471</v>
      </c>
    </row>
    <row r="25" spans="2:3" ht="23.25" thickBot="1">
      <c r="B25" s="250" t="s">
        <v>126</v>
      </c>
      <c r="C25" s="251" t="s">
        <v>472</v>
      </c>
    </row>
    <row r="26" spans="2:3" ht="15.75" thickBot="1">
      <c r="B26" s="250" t="s">
        <v>129</v>
      </c>
      <c r="C26" s="251" t="s">
        <v>473</v>
      </c>
    </row>
    <row r="27" spans="2:3" ht="15.75" thickBot="1">
      <c r="B27" s="250" t="s">
        <v>129</v>
      </c>
      <c r="C27" s="251" t="s">
        <v>474</v>
      </c>
    </row>
    <row r="28" spans="2:3" ht="15.75" thickBot="1">
      <c r="B28" s="250" t="s">
        <v>129</v>
      </c>
      <c r="C28" s="251" t="s">
        <v>475</v>
      </c>
    </row>
    <row r="29" spans="2:3" ht="15.75" thickBot="1">
      <c r="B29" s="250" t="s">
        <v>129</v>
      </c>
      <c r="C29" s="251" t="s">
        <v>476</v>
      </c>
    </row>
    <row r="30" spans="2:3" ht="15.75" thickBot="1">
      <c r="B30" s="252"/>
      <c r="C30" s="253" t="s">
        <v>477</v>
      </c>
    </row>
    <row r="31" spans="2:3" ht="15.75" thickBot="1">
      <c r="B31" s="250" t="s">
        <v>148</v>
      </c>
      <c r="C31" s="251" t="s">
        <v>315</v>
      </c>
    </row>
    <row r="32" spans="2:3" ht="15.75" thickBot="1">
      <c r="B32" s="250" t="s">
        <v>121</v>
      </c>
      <c r="C32" s="251" t="s">
        <v>478</v>
      </c>
    </row>
    <row r="33" spans="2:3" ht="23.25" thickBot="1">
      <c r="B33" s="250" t="s">
        <v>126</v>
      </c>
      <c r="C33" s="251" t="s">
        <v>346</v>
      </c>
    </row>
    <row r="34" spans="2:3" ht="15.75" thickBot="1">
      <c r="B34" s="250" t="s">
        <v>126</v>
      </c>
      <c r="C34" s="251" t="s">
        <v>479</v>
      </c>
    </row>
    <row r="35" spans="2:3">
      <c r="B35" s="25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2:G43"/>
  <sheetViews>
    <sheetView topLeftCell="A28" workbookViewId="0">
      <selection activeCell="E28" sqref="E28"/>
    </sheetView>
  </sheetViews>
  <sheetFormatPr defaultRowHeight="12.75"/>
  <cols>
    <col min="1" max="1" width="34.140625" bestFit="1" customWidth="1"/>
    <col min="2" max="3" width="7" bestFit="1" customWidth="1"/>
    <col min="4" max="6" width="15.42578125" bestFit="1" customWidth="1"/>
    <col min="7" max="7" width="14.85546875" bestFit="1" customWidth="1"/>
  </cols>
  <sheetData>
    <row r="22" spans="1:7">
      <c r="D22" s="180">
        <v>11623000000</v>
      </c>
      <c r="E22" s="181">
        <v>10836157781.579987</v>
      </c>
      <c r="F22" s="181">
        <v>10186908297.547268</v>
      </c>
      <c r="G22" s="182">
        <v>10063033717.455248</v>
      </c>
    </row>
    <row r="23" spans="1:7">
      <c r="D23" s="150">
        <v>2009</v>
      </c>
      <c r="E23" s="150">
        <v>2010</v>
      </c>
      <c r="F23" s="150">
        <v>2011</v>
      </c>
      <c r="G23" s="183">
        <v>2012</v>
      </c>
    </row>
    <row r="26" spans="1:7">
      <c r="A26" s="380" t="s">
        <v>88</v>
      </c>
      <c r="B26" s="381"/>
      <c r="C26" s="382"/>
    </row>
    <row r="27" spans="1:7">
      <c r="A27" s="74"/>
      <c r="B27" s="74">
        <v>2011</v>
      </c>
      <c r="C27" s="74">
        <v>2012</v>
      </c>
    </row>
    <row r="28" spans="1:7">
      <c r="A28" s="178" t="s">
        <v>89</v>
      </c>
      <c r="B28" s="179">
        <v>4881.3552155499983</v>
      </c>
      <c r="C28" s="179">
        <v>4857.367671119996</v>
      </c>
    </row>
    <row r="29" spans="1:7">
      <c r="A29" s="178" t="s">
        <v>90</v>
      </c>
      <c r="B29" s="179">
        <v>396.87079136999995</v>
      </c>
      <c r="C29" s="179">
        <v>393.20309763</v>
      </c>
    </row>
    <row r="30" spans="1:7">
      <c r="A30" s="178" t="s">
        <v>91</v>
      </c>
      <c r="B30" s="179">
        <v>397.07956401000001</v>
      </c>
      <c r="C30" s="179">
        <v>394.48724054000002</v>
      </c>
    </row>
    <row r="31" spans="1:7">
      <c r="A31" s="178" t="s">
        <v>92</v>
      </c>
      <c r="B31" s="179">
        <v>60.94269846000001</v>
      </c>
      <c r="C31" s="179">
        <v>60.383553450000008</v>
      </c>
    </row>
    <row r="32" spans="1:7">
      <c r="A32" s="178" t="s">
        <v>93</v>
      </c>
      <c r="B32" s="179">
        <v>-72.600261480000015</v>
      </c>
      <c r="C32" s="179">
        <v>-74.27969856</v>
      </c>
    </row>
    <row r="33" spans="1:3">
      <c r="A33" s="178" t="s">
        <v>94</v>
      </c>
      <c r="B33" s="179">
        <v>106.97733453999999</v>
      </c>
      <c r="C33" s="179">
        <v>106.12659738000011</v>
      </c>
    </row>
    <row r="34" spans="1:3">
      <c r="A34" s="178" t="s">
        <v>95</v>
      </c>
      <c r="B34" s="179">
        <v>14.357865090000008</v>
      </c>
      <c r="C34" s="179">
        <v>14.448582949999993</v>
      </c>
    </row>
    <row r="35" spans="1:3">
      <c r="A35" s="178" t="s">
        <v>96</v>
      </c>
      <c r="B35" s="179">
        <v>20.035453180000005</v>
      </c>
      <c r="C35" s="179">
        <v>18.459600119999998</v>
      </c>
    </row>
    <row r="36" spans="1:3">
      <c r="A36" s="178" t="s">
        <v>97</v>
      </c>
      <c r="B36" s="179">
        <v>111.52412935999995</v>
      </c>
      <c r="C36" s="179">
        <v>119.10468375999999</v>
      </c>
    </row>
    <row r="37" spans="1:3">
      <c r="A37" s="178" t="s">
        <v>98</v>
      </c>
      <c r="B37" s="179">
        <v>25.122068519999996</v>
      </c>
      <c r="C37" s="179">
        <v>35.567621380000027</v>
      </c>
    </row>
    <row r="38" spans="1:3">
      <c r="A38" s="178" t="s">
        <v>99</v>
      </c>
      <c r="B38" s="179">
        <v>97.351432350000024</v>
      </c>
      <c r="C38" s="179">
        <v>99.017258999999981</v>
      </c>
    </row>
    <row r="39" spans="1:3">
      <c r="A39" s="178" t="s">
        <v>100</v>
      </c>
      <c r="B39" s="179">
        <v>768.41384105999975</v>
      </c>
      <c r="C39" s="179">
        <v>833.18839257000002</v>
      </c>
    </row>
    <row r="40" spans="1:3">
      <c r="A40" s="178" t="s">
        <v>101</v>
      </c>
      <c r="B40" s="179">
        <v>284.17540544000002</v>
      </c>
      <c r="C40" s="179">
        <v>295.23022282999995</v>
      </c>
    </row>
    <row r="41" spans="1:3">
      <c r="A41" s="178" t="s">
        <v>102</v>
      </c>
      <c r="B41" s="179">
        <v>288.28692258000001</v>
      </c>
      <c r="C41" s="179">
        <v>333.55572493000005</v>
      </c>
    </row>
    <row r="42" spans="1:3">
      <c r="A42" s="178" t="s">
        <v>103</v>
      </c>
      <c r="B42" s="179">
        <v>7379.8924600299997</v>
      </c>
      <c r="C42" s="179">
        <v>7485.8605490999953</v>
      </c>
    </row>
    <row r="43" spans="1:3">
      <c r="A43" s="383" t="s">
        <v>104</v>
      </c>
      <c r="B43" s="384"/>
      <c r="C43" s="385"/>
    </row>
  </sheetData>
  <mergeCells count="2">
    <mergeCell ref="A26:C26"/>
    <mergeCell ref="A43:C43"/>
  </mergeCells>
  <conditionalFormatting sqref="D22">
    <cfRule type="expression" dxfId="0" priority="1" stopIfTrue="1">
      <formula>(MOD(ROW(),2))</formula>
    </cfRule>
  </conditionalFormatting>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dimension ref="B1:F16"/>
  <sheetViews>
    <sheetView workbookViewId="0">
      <selection activeCell="F24" sqref="F24"/>
    </sheetView>
  </sheetViews>
  <sheetFormatPr defaultRowHeight="12.75"/>
  <cols>
    <col min="2" max="2" width="13" customWidth="1"/>
    <col min="3" max="3" width="17.28515625" style="157" customWidth="1"/>
    <col min="4" max="4" width="22.85546875" style="157" customWidth="1"/>
    <col min="5" max="5" width="20" style="157" customWidth="1"/>
    <col min="6" max="6" width="22.85546875" style="157" customWidth="1"/>
  </cols>
  <sheetData>
    <row r="1" spans="2:6" ht="13.5" thickBot="1"/>
    <row r="2" spans="2:6">
      <c r="B2" s="440" t="s">
        <v>147</v>
      </c>
      <c r="C2" s="158" t="s">
        <v>414</v>
      </c>
      <c r="D2" s="442" t="s">
        <v>416</v>
      </c>
      <c r="E2" s="442" t="s">
        <v>417</v>
      </c>
      <c r="F2" s="158" t="s">
        <v>418</v>
      </c>
    </row>
    <row r="3" spans="2:6" ht="13.5" thickBot="1">
      <c r="B3" s="441"/>
      <c r="C3" s="159" t="s">
        <v>415</v>
      </c>
      <c r="D3" s="443"/>
      <c r="E3" s="443"/>
      <c r="F3" s="159" t="s">
        <v>419</v>
      </c>
    </row>
    <row r="4" spans="2:6" ht="13.5" thickBot="1">
      <c r="B4" s="156" t="s">
        <v>116</v>
      </c>
      <c r="C4" s="160">
        <v>47</v>
      </c>
      <c r="D4" s="161">
        <v>46.1</v>
      </c>
      <c r="E4" s="162"/>
      <c r="F4" s="162"/>
    </row>
    <row r="5" spans="2:6" ht="13.5" thickBot="1">
      <c r="B5" s="156" t="s">
        <v>420</v>
      </c>
      <c r="C5" s="160">
        <v>54.1</v>
      </c>
      <c r="D5" s="162">
        <v>52.7</v>
      </c>
      <c r="E5" s="162" t="s">
        <v>421</v>
      </c>
      <c r="F5" s="162" t="s">
        <v>421</v>
      </c>
    </row>
    <row r="6" spans="2:6" ht="13.5" thickBot="1">
      <c r="B6" s="156" t="s">
        <v>148</v>
      </c>
      <c r="C6" s="160">
        <v>37.5</v>
      </c>
      <c r="D6" s="162">
        <v>37.200000000000003</v>
      </c>
      <c r="E6" s="162"/>
      <c r="F6" s="162"/>
    </row>
    <row r="7" spans="2:6" ht="13.5" thickBot="1">
      <c r="B7" s="156" t="s">
        <v>380</v>
      </c>
      <c r="C7" s="160">
        <v>31.8</v>
      </c>
      <c r="D7" s="162">
        <v>34.200000000000003</v>
      </c>
      <c r="E7" s="162" t="s">
        <v>421</v>
      </c>
      <c r="F7" s="162"/>
    </row>
    <row r="8" spans="2:6" ht="13.5" thickBot="1">
      <c r="B8" s="156" t="s">
        <v>422</v>
      </c>
      <c r="C8" s="160">
        <v>44.5</v>
      </c>
      <c r="D8" s="162" t="s">
        <v>113</v>
      </c>
      <c r="E8" s="162"/>
      <c r="F8" s="162"/>
    </row>
    <row r="9" spans="2:6" ht="13.5" thickBot="1">
      <c r="B9" s="156" t="s">
        <v>423</v>
      </c>
      <c r="C9" s="160" t="s">
        <v>113</v>
      </c>
      <c r="D9" s="162">
        <v>38.200000000000003</v>
      </c>
      <c r="E9" s="162" t="s">
        <v>421</v>
      </c>
      <c r="F9" s="162" t="s">
        <v>421</v>
      </c>
    </row>
    <row r="10" spans="2:6" ht="13.5" thickBot="1">
      <c r="B10" s="156" t="s">
        <v>121</v>
      </c>
      <c r="C10" s="160">
        <v>24.6</v>
      </c>
      <c r="D10" s="162">
        <v>24.8</v>
      </c>
      <c r="E10" s="162"/>
      <c r="F10" s="162"/>
    </row>
    <row r="11" spans="2:6" ht="13.5" thickBot="1">
      <c r="B11" s="156" t="s">
        <v>122</v>
      </c>
      <c r="C11" s="160">
        <v>29.7</v>
      </c>
      <c r="D11" s="162">
        <v>29.5</v>
      </c>
      <c r="E11" s="162"/>
      <c r="F11" s="162"/>
    </row>
    <row r="12" spans="2:6" ht="13.5" thickBot="1">
      <c r="B12" s="156" t="s">
        <v>150</v>
      </c>
      <c r="C12" s="160">
        <v>36.700000000000003</v>
      </c>
      <c r="D12" s="162">
        <v>35.799999999999997</v>
      </c>
      <c r="E12" s="162"/>
      <c r="F12" s="162" t="s">
        <v>421</v>
      </c>
    </row>
    <row r="13" spans="2:6" ht="13.5" thickBot="1">
      <c r="B13" s="156" t="s">
        <v>125</v>
      </c>
      <c r="C13" s="160">
        <v>34.799999999999997</v>
      </c>
      <c r="D13" s="162">
        <v>33.5</v>
      </c>
      <c r="E13" s="162"/>
      <c r="F13" s="162" t="s">
        <v>421</v>
      </c>
    </row>
    <row r="14" spans="2:6" ht="13.5" thickBot="1">
      <c r="B14" s="156" t="s">
        <v>126</v>
      </c>
      <c r="C14" s="160">
        <v>35.5</v>
      </c>
      <c r="D14" s="162">
        <v>35.200000000000003</v>
      </c>
      <c r="E14" s="162"/>
      <c r="F14" s="162"/>
    </row>
    <row r="15" spans="2:6" ht="13.5" thickBot="1">
      <c r="B15" s="156" t="s">
        <v>129</v>
      </c>
      <c r="C15" s="160">
        <v>43.1</v>
      </c>
      <c r="D15" s="162">
        <v>41.7</v>
      </c>
      <c r="E15" s="162"/>
      <c r="F15" s="162"/>
    </row>
    <row r="16" spans="2:6" ht="13.5" thickBot="1">
      <c r="B16" s="156" t="s">
        <v>103</v>
      </c>
      <c r="C16" s="163">
        <v>31.1</v>
      </c>
      <c r="D16" s="164">
        <v>29.3</v>
      </c>
      <c r="E16" s="164"/>
      <c r="F16" s="164"/>
    </row>
  </sheetData>
  <mergeCells count="3">
    <mergeCell ref="B2:B3"/>
    <mergeCell ref="D2:D3"/>
    <mergeCell ref="E2:E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E4"/>
  <sheetViews>
    <sheetView workbookViewId="0">
      <selection sqref="A1:E4"/>
    </sheetView>
  </sheetViews>
  <sheetFormatPr defaultRowHeight="12.75"/>
  <cols>
    <col min="1" max="1" width="27.140625" bestFit="1" customWidth="1"/>
    <col min="2" max="5" width="7.28515625" bestFit="1" customWidth="1"/>
  </cols>
  <sheetData>
    <row r="1" spans="1:5" ht="13.5" thickBot="1">
      <c r="A1" s="255" t="s">
        <v>480</v>
      </c>
    </row>
    <row r="2" spans="1:5" ht="13.5" thickBot="1">
      <c r="A2" s="256"/>
      <c r="B2" s="257">
        <v>2009</v>
      </c>
      <c r="C2" s="257">
        <v>2010</v>
      </c>
      <c r="D2" s="257">
        <v>2011</v>
      </c>
      <c r="E2" s="257">
        <v>2012</v>
      </c>
    </row>
    <row r="3" spans="1:5" ht="23.25" thickBot="1">
      <c r="A3" s="258" t="s">
        <v>481</v>
      </c>
      <c r="B3" s="259" t="s">
        <v>482</v>
      </c>
      <c r="C3" s="259" t="s">
        <v>483</v>
      </c>
      <c r="D3" s="259" t="s">
        <v>484</v>
      </c>
      <c r="E3" s="259" t="s">
        <v>485</v>
      </c>
    </row>
    <row r="4" spans="1:5">
      <c r="A4" s="260" t="s">
        <v>486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2:F13"/>
  <sheetViews>
    <sheetView workbookViewId="0">
      <selection activeCell="J30" sqref="J30"/>
    </sheetView>
  </sheetViews>
  <sheetFormatPr defaultRowHeight="12.75"/>
  <cols>
    <col min="1" max="1" width="18.28515625" style="150" bestFit="1" customWidth="1"/>
    <col min="2" max="2" width="15.28515625" style="150" bestFit="1" customWidth="1"/>
    <col min="3" max="3" width="18.5703125" style="150" bestFit="1" customWidth="1"/>
    <col min="4" max="4" width="12.140625" style="150" bestFit="1" customWidth="1"/>
    <col min="5" max="5" width="12.5703125" style="150" bestFit="1" customWidth="1"/>
    <col min="6" max="6" width="11.28515625" style="150" bestFit="1" customWidth="1"/>
    <col min="7" max="16384" width="9.140625" style="150"/>
  </cols>
  <sheetData>
    <row r="2" spans="1:6">
      <c r="B2" s="150">
        <v>2011</v>
      </c>
      <c r="C2" s="150">
        <v>2012</v>
      </c>
    </row>
    <row r="3" spans="1:6">
      <c r="A3" s="150" t="s">
        <v>586</v>
      </c>
      <c r="B3" s="150">
        <v>54257</v>
      </c>
      <c r="C3" s="150">
        <v>56920</v>
      </c>
    </row>
    <row r="4" spans="1:6">
      <c r="A4" s="150" t="s">
        <v>587</v>
      </c>
      <c r="B4" s="150">
        <v>66640</v>
      </c>
      <c r="C4" s="150">
        <v>67809</v>
      </c>
    </row>
    <row r="5" spans="1:6">
      <c r="A5" s="150" t="s">
        <v>588</v>
      </c>
      <c r="B5" s="150">
        <v>0</v>
      </c>
      <c r="C5" s="150">
        <v>0</v>
      </c>
    </row>
    <row r="6" spans="1:6">
      <c r="A6" s="150" t="s">
        <v>589</v>
      </c>
      <c r="B6" s="150">
        <v>153467</v>
      </c>
      <c r="C6" s="150">
        <v>148017</v>
      </c>
    </row>
    <row r="7" spans="1:6">
      <c r="A7" s="150" t="s">
        <v>590</v>
      </c>
      <c r="B7" s="150">
        <v>9746</v>
      </c>
      <c r="C7" s="150">
        <v>9308</v>
      </c>
    </row>
    <row r="8" spans="1:6">
      <c r="A8" s="150" t="s">
        <v>591</v>
      </c>
      <c r="B8" s="150">
        <f>SUM(B3:B7)</f>
        <v>284110</v>
      </c>
      <c r="C8" s="150">
        <f>SUM(C3:C7)</f>
        <v>282054</v>
      </c>
      <c r="D8" s="150">
        <f>C8-B8</f>
        <v>-2056</v>
      </c>
      <c r="E8" s="150">
        <f>100-(C8*100/B8)</f>
        <v>0.72366336982155133</v>
      </c>
    </row>
    <row r="11" spans="1:6">
      <c r="B11" s="150" t="s">
        <v>586</v>
      </c>
      <c r="C11" s="150" t="s">
        <v>587</v>
      </c>
      <c r="D11" s="150" t="s">
        <v>588</v>
      </c>
      <c r="E11" s="150" t="s">
        <v>589</v>
      </c>
      <c r="F11" s="150" t="s">
        <v>590</v>
      </c>
    </row>
    <row r="12" spans="1:6">
      <c r="A12" s="150">
        <v>2011</v>
      </c>
      <c r="B12" s="150">
        <v>54257</v>
      </c>
      <c r="C12" s="150">
        <v>66640</v>
      </c>
      <c r="D12" s="150">
        <v>0</v>
      </c>
      <c r="E12" s="150">
        <v>153467</v>
      </c>
      <c r="F12" s="150">
        <v>9746</v>
      </c>
    </row>
    <row r="13" spans="1:6">
      <c r="A13" s="150">
        <v>2012</v>
      </c>
      <c r="B13" s="150">
        <v>56920</v>
      </c>
      <c r="C13" s="150">
        <v>67809</v>
      </c>
      <c r="D13" s="150">
        <v>0</v>
      </c>
      <c r="E13" s="150">
        <v>148017</v>
      </c>
      <c r="F13" s="150">
        <v>9308</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2:R25"/>
  <sheetViews>
    <sheetView workbookViewId="0">
      <selection activeCell="S37" sqref="S37"/>
    </sheetView>
  </sheetViews>
  <sheetFormatPr defaultRowHeight="12.75"/>
  <cols>
    <col min="1" max="1" width="22.140625" style="150" bestFit="1" customWidth="1"/>
    <col min="2" max="2" width="6.7109375" style="150" bestFit="1" customWidth="1"/>
    <col min="3" max="7" width="12.7109375" style="150" bestFit="1" customWidth="1"/>
    <col min="8" max="16384" width="9.140625" style="150"/>
  </cols>
  <sheetData>
    <row r="2" spans="1:18" ht="13.5" thickBot="1">
      <c r="A2" s="292"/>
      <c r="B2" s="292"/>
      <c r="C2" s="293">
        <v>2008</v>
      </c>
      <c r="D2" s="293">
        <v>2009</v>
      </c>
      <c r="E2" s="293">
        <v>2010</v>
      </c>
      <c r="F2" s="293">
        <v>2011</v>
      </c>
      <c r="G2" s="293">
        <v>2012</v>
      </c>
      <c r="H2" s="293">
        <v>2013</v>
      </c>
      <c r="I2" s="293">
        <v>2014</v>
      </c>
      <c r="J2" s="293">
        <v>2015</v>
      </c>
      <c r="K2" s="293">
        <v>2016</v>
      </c>
      <c r="L2" s="293">
        <v>2017</v>
      </c>
      <c r="M2" s="293">
        <v>2018</v>
      </c>
      <c r="N2" s="293">
        <v>2019</v>
      </c>
      <c r="O2" s="293">
        <v>2020</v>
      </c>
      <c r="P2" s="292"/>
      <c r="Q2" s="292"/>
      <c r="R2" s="292"/>
    </row>
    <row r="3" spans="1:18">
      <c r="A3" s="294" t="s">
        <v>570</v>
      </c>
      <c r="B3" s="295" t="s">
        <v>571</v>
      </c>
      <c r="C3" s="296">
        <v>6062</v>
      </c>
      <c r="D3" s="297">
        <v>5757</v>
      </c>
      <c r="E3" s="297">
        <v>5576</v>
      </c>
      <c r="F3" s="297">
        <v>5554</v>
      </c>
      <c r="G3" s="297">
        <v>5300</v>
      </c>
      <c r="H3" s="297"/>
      <c r="I3" s="297"/>
      <c r="J3" s="297"/>
      <c r="K3" s="297"/>
      <c r="L3" s="297"/>
      <c r="M3" s="297"/>
      <c r="N3" s="297"/>
      <c r="O3" s="298"/>
      <c r="P3" s="292"/>
      <c r="Q3" s="292"/>
      <c r="R3" s="292"/>
    </row>
    <row r="4" spans="1:18">
      <c r="A4" s="294" t="s">
        <v>572</v>
      </c>
      <c r="B4" s="295" t="s">
        <v>571</v>
      </c>
      <c r="C4" s="299">
        <v>2403</v>
      </c>
      <c r="D4" s="294">
        <v>2463</v>
      </c>
      <c r="E4" s="294">
        <v>2521</v>
      </c>
      <c r="F4" s="294">
        <v>2339</v>
      </c>
      <c r="G4" s="294">
        <v>2234</v>
      </c>
      <c r="H4" s="294"/>
      <c r="I4" s="294"/>
      <c r="J4" s="294"/>
      <c r="K4" s="294"/>
      <c r="L4" s="294"/>
      <c r="M4" s="294"/>
      <c r="N4" s="294"/>
      <c r="O4" s="300"/>
      <c r="P4" s="292"/>
      <c r="Q4" s="301" t="s">
        <v>573</v>
      </c>
      <c r="R4" s="292"/>
    </row>
    <row r="5" spans="1:18">
      <c r="A5" s="294" t="s">
        <v>574</v>
      </c>
      <c r="B5" s="295" t="s">
        <v>571</v>
      </c>
      <c r="C5" s="299">
        <v>3659</v>
      </c>
      <c r="D5" s="294">
        <v>3294</v>
      </c>
      <c r="E5" s="294">
        <v>3055</v>
      </c>
      <c r="F5" s="294">
        <v>3215</v>
      </c>
      <c r="G5" s="294">
        <v>3066</v>
      </c>
      <c r="H5" s="294"/>
      <c r="I5" s="294"/>
      <c r="J5" s="294"/>
      <c r="K5" s="294"/>
      <c r="L5" s="294"/>
      <c r="M5" s="294"/>
      <c r="N5" s="294"/>
      <c r="O5" s="300"/>
      <c r="P5" s="292"/>
      <c r="Q5" s="292"/>
      <c r="R5" s="292"/>
    </row>
    <row r="6" spans="1:18">
      <c r="A6" s="294" t="s">
        <v>575</v>
      </c>
      <c r="B6" s="295"/>
      <c r="C6" s="299">
        <f>C3</f>
        <v>6062</v>
      </c>
      <c r="D6" s="294">
        <f t="shared" ref="D6:O6" si="0">C6*98/100</f>
        <v>5940.76</v>
      </c>
      <c r="E6" s="294">
        <f t="shared" si="0"/>
        <v>5821.9448000000002</v>
      </c>
      <c r="F6" s="294">
        <f t="shared" si="0"/>
        <v>5705.5059039999996</v>
      </c>
      <c r="G6" s="294">
        <f t="shared" si="0"/>
        <v>5591.3957859199991</v>
      </c>
      <c r="H6" s="294">
        <f t="shared" si="0"/>
        <v>5479.5678702015985</v>
      </c>
      <c r="I6" s="294">
        <f t="shared" si="0"/>
        <v>5369.976512797567</v>
      </c>
      <c r="J6" s="294">
        <f t="shared" si="0"/>
        <v>5262.5769825416155</v>
      </c>
      <c r="K6" s="294">
        <f t="shared" si="0"/>
        <v>5157.3254428907831</v>
      </c>
      <c r="L6" s="294">
        <f t="shared" si="0"/>
        <v>5054.1789340329678</v>
      </c>
      <c r="M6" s="294">
        <f t="shared" si="0"/>
        <v>4953.0953553523086</v>
      </c>
      <c r="N6" s="294">
        <f t="shared" si="0"/>
        <v>4854.0334482452627</v>
      </c>
      <c r="O6" s="300">
        <f t="shared" si="0"/>
        <v>4756.9527792803574</v>
      </c>
      <c r="P6" s="292"/>
      <c r="Q6" s="292"/>
      <c r="R6" s="292"/>
    </row>
    <row r="7" spans="1:18" ht="13.5" thickBot="1">
      <c r="A7" s="294" t="s">
        <v>576</v>
      </c>
      <c r="B7" s="295" t="s">
        <v>107</v>
      </c>
      <c r="C7" s="302"/>
      <c r="D7" s="303"/>
      <c r="E7" s="303"/>
      <c r="F7" s="304">
        <f>100-(G3*100/C3)</f>
        <v>12.570108874958763</v>
      </c>
      <c r="G7" s="304">
        <f>(100-(G3*100/C3))/5</f>
        <v>2.5140217749917526</v>
      </c>
      <c r="H7" s="303"/>
      <c r="I7" s="303"/>
      <c r="J7" s="303"/>
      <c r="K7" s="303"/>
      <c r="L7" s="303"/>
      <c r="M7" s="303"/>
      <c r="N7" s="303"/>
      <c r="O7" s="305"/>
      <c r="P7" s="292"/>
      <c r="Q7" s="292"/>
      <c r="R7" s="292"/>
    </row>
    <row r="8" spans="1:18" ht="18" customHeight="1">
      <c r="G8" s="306"/>
    </row>
    <row r="9" spans="1:18">
      <c r="A9" s="45" t="s">
        <v>577</v>
      </c>
      <c r="B9" s="45"/>
      <c r="C9" s="45"/>
      <c r="D9" s="45">
        <f t="shared" ref="D9:G11" si="1">100-(D3*100/C3)</f>
        <v>5.0313427911580391</v>
      </c>
      <c r="E9" s="45">
        <f t="shared" si="1"/>
        <v>3.1439986103873565</v>
      </c>
      <c r="F9" s="45">
        <f t="shared" si="1"/>
        <v>0.39454806312768653</v>
      </c>
      <c r="G9" s="45">
        <f>100-(G3*100/F3)</f>
        <v>4.5732805185451895</v>
      </c>
    </row>
    <row r="10" spans="1:18">
      <c r="A10" s="45" t="s">
        <v>578</v>
      </c>
      <c r="B10" s="45"/>
      <c r="C10" s="45"/>
      <c r="D10" s="45">
        <f t="shared" si="1"/>
        <v>-2.4968789013732788</v>
      </c>
      <c r="E10" s="45">
        <f t="shared" si="1"/>
        <v>-2.3548518067397453</v>
      </c>
      <c r="F10" s="45">
        <f>100-(F4*100/E4)</f>
        <v>7.2193573978579906</v>
      </c>
      <c r="G10" s="45">
        <f>100-(G4*100/F4)</f>
        <v>4.4890979050876467</v>
      </c>
    </row>
    <row r="11" spans="1:18">
      <c r="A11" s="45" t="s">
        <v>579</v>
      </c>
      <c r="B11" s="45"/>
      <c r="C11" s="45"/>
      <c r="D11" s="45">
        <f t="shared" si="1"/>
        <v>9.97540311560536</v>
      </c>
      <c r="E11" s="45">
        <f>100-(E5*100/D5)</f>
        <v>7.2556162720097177</v>
      </c>
      <c r="F11" s="45">
        <f t="shared" si="1"/>
        <v>-5.2373158756137457</v>
      </c>
      <c r="G11" s="45">
        <f t="shared" si="1"/>
        <v>4.6345256609642291</v>
      </c>
    </row>
    <row r="13" spans="1:18" ht="13.5" thickBot="1">
      <c r="C13" s="307">
        <v>2008</v>
      </c>
      <c r="D13" s="307">
        <v>2009</v>
      </c>
      <c r="E13" s="307">
        <v>2010</v>
      </c>
      <c r="F13" s="307">
        <v>2011</v>
      </c>
      <c r="G13" s="307">
        <v>2012</v>
      </c>
      <c r="H13" s="307">
        <v>2013</v>
      </c>
      <c r="I13" s="307">
        <v>2014</v>
      </c>
      <c r="J13" s="307">
        <v>2015</v>
      </c>
      <c r="K13" s="307">
        <v>2016</v>
      </c>
      <c r="L13" s="307">
        <v>2017</v>
      </c>
      <c r="M13" s="307">
        <v>2018</v>
      </c>
      <c r="N13" s="307">
        <v>2019</v>
      </c>
      <c r="O13" s="307">
        <v>2020</v>
      </c>
    </row>
    <row r="14" spans="1:18">
      <c r="A14" s="45" t="s">
        <v>580</v>
      </c>
      <c r="B14" s="308"/>
      <c r="C14" s="309">
        <v>7179000</v>
      </c>
      <c r="D14" s="310">
        <v>7157000</v>
      </c>
      <c r="E14" s="310">
        <v>7144000</v>
      </c>
      <c r="F14" s="310">
        <v>7060000</v>
      </c>
      <c r="G14" s="310">
        <v>7000000</v>
      </c>
      <c r="H14" s="310"/>
      <c r="I14" s="310"/>
      <c r="J14" s="310"/>
      <c r="K14" s="310"/>
      <c r="L14" s="310"/>
      <c r="M14" s="310"/>
      <c r="N14" s="310"/>
      <c r="O14" s="311"/>
    </row>
    <row r="15" spans="1:18">
      <c r="A15" s="45" t="s">
        <v>572</v>
      </c>
      <c r="B15" s="308"/>
      <c r="C15" s="312">
        <v>2403000000</v>
      </c>
      <c r="D15" s="313">
        <v>2463000000</v>
      </c>
      <c r="E15" s="313">
        <v>2521000000</v>
      </c>
      <c r="F15" s="313">
        <v>2339000000</v>
      </c>
      <c r="G15" s="313">
        <v>2234000000</v>
      </c>
      <c r="H15" s="313"/>
      <c r="I15" s="313"/>
      <c r="J15" s="313"/>
      <c r="K15" s="313"/>
      <c r="L15" s="313"/>
      <c r="M15" s="313"/>
      <c r="N15" s="313"/>
      <c r="O15" s="314"/>
    </row>
    <row r="16" spans="1:18" ht="13.5" thickBot="1">
      <c r="A16" s="45" t="s">
        <v>574</v>
      </c>
      <c r="B16" s="308"/>
      <c r="C16" s="315">
        <v>3659000000</v>
      </c>
      <c r="D16" s="316">
        <v>3294000000</v>
      </c>
      <c r="E16" s="316">
        <v>3294000000</v>
      </c>
      <c r="F16" s="316">
        <v>3215000000</v>
      </c>
      <c r="G16" s="316">
        <v>3066000000</v>
      </c>
      <c r="H16" s="316"/>
      <c r="I16" s="316"/>
      <c r="J16" s="316"/>
      <c r="K16" s="316"/>
      <c r="L16" s="316"/>
      <c r="M16" s="316"/>
      <c r="N16" s="316"/>
      <c r="O16" s="317"/>
    </row>
    <row r="17" spans="1:17">
      <c r="C17" s="318"/>
      <c r="D17" s="318"/>
      <c r="E17" s="318"/>
      <c r="F17" s="318"/>
      <c r="G17" s="318"/>
      <c r="H17" s="318"/>
      <c r="I17" s="318"/>
      <c r="J17" s="318"/>
      <c r="K17" s="318"/>
      <c r="L17" s="318"/>
      <c r="M17" s="318"/>
      <c r="N17" s="318"/>
      <c r="O17" s="318"/>
    </row>
    <row r="18" spans="1:17">
      <c r="C18" s="318"/>
      <c r="D18" s="318"/>
      <c r="E18" s="318"/>
      <c r="F18" s="318"/>
      <c r="G18" s="318"/>
      <c r="H18" s="318"/>
      <c r="I18" s="318"/>
      <c r="J18" s="318"/>
      <c r="K18" s="318"/>
      <c r="L18" s="318"/>
      <c r="M18" s="318"/>
      <c r="N18" s="318"/>
      <c r="O18" s="318"/>
    </row>
    <row r="20" spans="1:17" ht="13.5" thickBot="1">
      <c r="A20" s="292"/>
      <c r="B20" s="292"/>
      <c r="C20" s="319">
        <v>2008</v>
      </c>
      <c r="D20" s="319">
        <v>2009</v>
      </c>
      <c r="E20" s="319">
        <v>2010</v>
      </c>
      <c r="F20" s="319">
        <v>2011</v>
      </c>
      <c r="G20" s="319">
        <v>2012</v>
      </c>
      <c r="H20" s="319">
        <v>2013</v>
      </c>
      <c r="I20" s="319">
        <v>2014</v>
      </c>
      <c r="J20" s="319">
        <v>2015</v>
      </c>
      <c r="K20" s="319">
        <v>2016</v>
      </c>
      <c r="L20" s="319">
        <v>2017</v>
      </c>
      <c r="M20" s="319">
        <v>2018</v>
      </c>
      <c r="N20" s="319">
        <v>2019</v>
      </c>
      <c r="O20" s="319">
        <v>2020</v>
      </c>
      <c r="P20" s="292"/>
      <c r="Q20" s="292"/>
    </row>
    <row r="21" spans="1:17" ht="15">
      <c r="A21" s="294" t="s">
        <v>581</v>
      </c>
      <c r="B21" s="295" t="s">
        <v>582</v>
      </c>
      <c r="C21" s="296">
        <v>844</v>
      </c>
      <c r="D21" s="297">
        <v>804</v>
      </c>
      <c r="E21" s="297">
        <v>781</v>
      </c>
      <c r="F21" s="297">
        <v>787</v>
      </c>
      <c r="G21" s="297">
        <v>757</v>
      </c>
      <c r="H21" s="297"/>
      <c r="I21" s="297"/>
      <c r="J21" s="297"/>
      <c r="K21" s="297"/>
      <c r="L21" s="297"/>
      <c r="M21" s="297"/>
      <c r="N21" s="297"/>
      <c r="O21" s="298"/>
      <c r="P21" s="292"/>
      <c r="Q21" s="292"/>
    </row>
    <row r="22" spans="1:17">
      <c r="A22" s="294" t="s">
        <v>572</v>
      </c>
      <c r="B22" s="295" t="s">
        <v>583</v>
      </c>
      <c r="C22" s="320">
        <f>C15/C14</f>
        <v>334.72628499791057</v>
      </c>
      <c r="D22" s="321">
        <f>D15/D14</f>
        <v>344.13860556098922</v>
      </c>
      <c r="E22" s="321">
        <f>E15/E14</f>
        <v>352.8835386338186</v>
      </c>
      <c r="F22" s="321">
        <f>F15/F14</f>
        <v>331.3031161473088</v>
      </c>
      <c r="G22" s="321">
        <f>G15/G14</f>
        <v>319.14285714285717</v>
      </c>
      <c r="H22" s="321"/>
      <c r="I22" s="321"/>
      <c r="J22" s="321"/>
      <c r="K22" s="321"/>
      <c r="L22" s="321"/>
      <c r="M22" s="321"/>
      <c r="N22" s="321"/>
      <c r="O22" s="322"/>
      <c r="P22" s="292"/>
      <c r="Q22" s="301" t="s">
        <v>584</v>
      </c>
    </row>
    <row r="23" spans="1:17">
      <c r="A23" s="294" t="s">
        <v>574</v>
      </c>
      <c r="B23" s="295" t="s">
        <v>583</v>
      </c>
      <c r="C23" s="320">
        <f>C16/C14</f>
        <v>509.68101406881181</v>
      </c>
      <c r="D23" s="321">
        <f>D16/D14</f>
        <v>460.24870755903311</v>
      </c>
      <c r="E23" s="321">
        <f>E16/E14</f>
        <v>461.08622620380737</v>
      </c>
      <c r="F23" s="321">
        <f>F16/F14</f>
        <v>455.38243626062325</v>
      </c>
      <c r="G23" s="321">
        <f>G16/G14</f>
        <v>438</v>
      </c>
      <c r="H23" s="321"/>
      <c r="I23" s="321"/>
      <c r="J23" s="321"/>
      <c r="K23" s="321"/>
      <c r="L23" s="321"/>
      <c r="M23" s="321"/>
      <c r="N23" s="321"/>
      <c r="O23" s="322"/>
      <c r="P23" s="292"/>
      <c r="Q23" s="292"/>
    </row>
    <row r="24" spans="1:17">
      <c r="A24" s="294" t="s">
        <v>585</v>
      </c>
      <c r="B24" s="295" t="s">
        <v>583</v>
      </c>
      <c r="C24" s="320">
        <v>844</v>
      </c>
      <c r="D24" s="321">
        <f>C24*98/100</f>
        <v>827.12</v>
      </c>
      <c r="E24" s="321">
        <f t="shared" ref="E24:O24" si="2">D24*98/100</f>
        <v>810.57759999999996</v>
      </c>
      <c r="F24" s="321">
        <f t="shared" si="2"/>
        <v>794.36604799999998</v>
      </c>
      <c r="G24" s="321">
        <f t="shared" si="2"/>
        <v>778.47872703999997</v>
      </c>
      <c r="H24" s="321">
        <f t="shared" si="2"/>
        <v>762.90915249919999</v>
      </c>
      <c r="I24" s="321">
        <f t="shared" si="2"/>
        <v>747.65096944921595</v>
      </c>
      <c r="J24" s="321">
        <f t="shared" si="2"/>
        <v>732.69795006023162</v>
      </c>
      <c r="K24" s="321">
        <f t="shared" si="2"/>
        <v>718.04399105902701</v>
      </c>
      <c r="L24" s="321">
        <f t="shared" si="2"/>
        <v>703.68311123784645</v>
      </c>
      <c r="M24" s="321">
        <f t="shared" si="2"/>
        <v>689.60944901308949</v>
      </c>
      <c r="N24" s="321">
        <f t="shared" si="2"/>
        <v>675.81726003282779</v>
      </c>
      <c r="O24" s="322">
        <f t="shared" si="2"/>
        <v>662.3009148321712</v>
      </c>
      <c r="P24" s="292"/>
      <c r="Q24" s="292"/>
    </row>
    <row r="25" spans="1:17" ht="13.5" thickBot="1">
      <c r="A25" s="294" t="s">
        <v>576</v>
      </c>
      <c r="B25" s="295" t="s">
        <v>107</v>
      </c>
      <c r="C25" s="323"/>
      <c r="D25" s="304"/>
      <c r="E25" s="304"/>
      <c r="F25" s="304">
        <f>100-(G21*100/C21)</f>
        <v>10.308056872037909</v>
      </c>
      <c r="G25" s="304">
        <f>(100-(G21*100/C21))/5</f>
        <v>2.0616113744075819</v>
      </c>
      <c r="H25" s="304"/>
      <c r="I25" s="304"/>
      <c r="J25" s="304"/>
      <c r="K25" s="304"/>
      <c r="L25" s="304"/>
      <c r="M25" s="304"/>
      <c r="N25" s="304"/>
      <c r="O25" s="324"/>
      <c r="P25" s="292"/>
      <c r="Q25" s="292"/>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dimension ref="A1:J3"/>
  <sheetViews>
    <sheetView workbookViewId="0">
      <selection activeCell="E18" sqref="E18"/>
    </sheetView>
  </sheetViews>
  <sheetFormatPr defaultRowHeight="12.75"/>
  <cols>
    <col min="1" max="1" width="9.140625" style="165"/>
    <col min="2" max="2" width="26.28515625" style="165" bestFit="1" customWidth="1"/>
    <col min="3" max="3" width="27" style="165" customWidth="1"/>
    <col min="4" max="4" width="33" style="165" bestFit="1" customWidth="1"/>
    <col min="5" max="5" width="30.5703125" style="165" customWidth="1"/>
    <col min="6" max="6" width="21.42578125" style="165" customWidth="1"/>
    <col min="7" max="7" width="24.28515625" style="165" customWidth="1"/>
    <col min="8" max="8" width="30" style="165" customWidth="1"/>
    <col min="9" max="9" width="27.5703125" style="165" customWidth="1"/>
    <col min="10" max="16384" width="9.140625" style="165"/>
  </cols>
  <sheetData>
    <row r="1" spans="1:10" ht="13.5" thickBot="1"/>
    <row r="2" spans="1:10" s="171" customFormat="1" ht="30.75" thickBot="1">
      <c r="A2" s="166"/>
      <c r="B2" s="167" t="s">
        <v>425</v>
      </c>
      <c r="C2" s="168" t="s">
        <v>426</v>
      </c>
      <c r="D2" s="168" t="s">
        <v>427</v>
      </c>
      <c r="E2" s="168" t="s">
        <v>428</v>
      </c>
      <c r="F2" s="168" t="s">
        <v>429</v>
      </c>
      <c r="G2" s="168" t="s">
        <v>430</v>
      </c>
      <c r="H2" s="168" t="s">
        <v>431</v>
      </c>
      <c r="I2" s="169" t="s">
        <v>432</v>
      </c>
      <c r="J2" s="170" t="s">
        <v>433</v>
      </c>
    </row>
    <row r="3" spans="1:10" ht="13.5" thickBot="1">
      <c r="A3" s="172"/>
      <c r="B3" s="173">
        <v>4</v>
      </c>
      <c r="C3" s="174">
        <v>2</v>
      </c>
      <c r="D3" s="174">
        <v>9</v>
      </c>
      <c r="E3" s="174">
        <v>9</v>
      </c>
      <c r="F3" s="174">
        <v>3</v>
      </c>
      <c r="G3" s="174">
        <v>3</v>
      </c>
      <c r="H3" s="174">
        <v>36</v>
      </c>
      <c r="I3" s="175">
        <v>8</v>
      </c>
      <c r="J3" s="176">
        <f>SUM(B3:I3)</f>
        <v>74</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21:B23"/>
  <sheetViews>
    <sheetView workbookViewId="0">
      <selection activeCell="A25" sqref="A25"/>
    </sheetView>
  </sheetViews>
  <sheetFormatPr defaultRowHeight="12.75"/>
  <cols>
    <col min="1" max="1" width="9.140625" style="150"/>
  </cols>
  <sheetData>
    <row r="21" spans="1:2">
      <c r="A21" s="150">
        <v>2010</v>
      </c>
      <c r="B21">
        <v>928200</v>
      </c>
    </row>
    <row r="22" spans="1:2">
      <c r="A22" s="150">
        <v>2011</v>
      </c>
      <c r="B22">
        <v>539070</v>
      </c>
    </row>
    <row r="23" spans="1:2">
      <c r="A23" s="150">
        <v>2012</v>
      </c>
      <c r="B23">
        <v>487200</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B5"/>
  <sheetViews>
    <sheetView workbookViewId="0">
      <selection activeCell="A9" sqref="A9"/>
    </sheetView>
  </sheetViews>
  <sheetFormatPr defaultRowHeight="12.75"/>
  <cols>
    <col min="2" max="2" width="28.42578125" customWidth="1"/>
  </cols>
  <sheetData>
    <row r="1" spans="1:2" ht="13.5" thickBot="1"/>
    <row r="2" spans="1:2" ht="13.5" thickBot="1">
      <c r="A2" s="261" t="s">
        <v>487</v>
      </c>
      <c r="B2" s="262" t="s">
        <v>488</v>
      </c>
    </row>
    <row r="3" spans="1:2" ht="13.5" thickBot="1">
      <c r="A3" s="177">
        <v>2010</v>
      </c>
      <c r="B3" s="263">
        <v>1364</v>
      </c>
    </row>
    <row r="4" spans="1:2" ht="13.5" thickBot="1">
      <c r="A4" s="177">
        <v>2011</v>
      </c>
      <c r="B4" s="263">
        <v>1257</v>
      </c>
    </row>
    <row r="5" spans="1:2" ht="13.5" thickBot="1">
      <c r="A5" s="177">
        <v>2012</v>
      </c>
      <c r="B5" s="263">
        <v>1293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D17"/>
  <sheetViews>
    <sheetView workbookViewId="0">
      <selection activeCell="F26" sqref="F26"/>
    </sheetView>
  </sheetViews>
  <sheetFormatPr defaultRowHeight="15.95" customHeight="1"/>
  <cols>
    <col min="1" max="1" width="36.7109375" style="151" customWidth="1"/>
    <col min="2" max="2" width="9.140625" style="152"/>
    <col min="3" max="256" width="9.140625" style="151"/>
    <col min="257" max="257" width="36.7109375" style="151" customWidth="1"/>
    <col min="258" max="512" width="9.140625" style="151"/>
    <col min="513" max="513" width="36.7109375" style="151" customWidth="1"/>
    <col min="514" max="768" width="9.140625" style="151"/>
    <col min="769" max="769" width="36.7109375" style="151" customWidth="1"/>
    <col min="770" max="1024" width="9.140625" style="151"/>
    <col min="1025" max="1025" width="36.7109375" style="151" customWidth="1"/>
    <col min="1026" max="1280" width="9.140625" style="151"/>
    <col min="1281" max="1281" width="36.7109375" style="151" customWidth="1"/>
    <col min="1282" max="1536" width="9.140625" style="151"/>
    <col min="1537" max="1537" width="36.7109375" style="151" customWidth="1"/>
    <col min="1538" max="1792" width="9.140625" style="151"/>
    <col min="1793" max="1793" width="36.7109375" style="151" customWidth="1"/>
    <col min="1794" max="2048" width="9.140625" style="151"/>
    <col min="2049" max="2049" width="36.7109375" style="151" customWidth="1"/>
    <col min="2050" max="2304" width="9.140625" style="151"/>
    <col min="2305" max="2305" width="36.7109375" style="151" customWidth="1"/>
    <col min="2306" max="2560" width="9.140625" style="151"/>
    <col min="2561" max="2561" width="36.7109375" style="151" customWidth="1"/>
    <col min="2562" max="2816" width="9.140625" style="151"/>
    <col min="2817" max="2817" width="36.7109375" style="151" customWidth="1"/>
    <col min="2818" max="3072" width="9.140625" style="151"/>
    <col min="3073" max="3073" width="36.7109375" style="151" customWidth="1"/>
    <col min="3074" max="3328" width="9.140625" style="151"/>
    <col min="3329" max="3329" width="36.7109375" style="151" customWidth="1"/>
    <col min="3330" max="3584" width="9.140625" style="151"/>
    <col min="3585" max="3585" width="36.7109375" style="151" customWidth="1"/>
    <col min="3586" max="3840" width="9.140625" style="151"/>
    <col min="3841" max="3841" width="36.7109375" style="151" customWidth="1"/>
    <col min="3842" max="4096" width="9.140625" style="151"/>
    <col min="4097" max="4097" width="36.7109375" style="151" customWidth="1"/>
    <col min="4098" max="4352" width="9.140625" style="151"/>
    <col min="4353" max="4353" width="36.7109375" style="151" customWidth="1"/>
    <col min="4354" max="4608" width="9.140625" style="151"/>
    <col min="4609" max="4609" width="36.7109375" style="151" customWidth="1"/>
    <col min="4610" max="4864" width="9.140625" style="151"/>
    <col min="4865" max="4865" width="36.7109375" style="151" customWidth="1"/>
    <col min="4866" max="5120" width="9.140625" style="151"/>
    <col min="5121" max="5121" width="36.7109375" style="151" customWidth="1"/>
    <col min="5122" max="5376" width="9.140625" style="151"/>
    <col min="5377" max="5377" width="36.7109375" style="151" customWidth="1"/>
    <col min="5378" max="5632" width="9.140625" style="151"/>
    <col min="5633" max="5633" width="36.7109375" style="151" customWidth="1"/>
    <col min="5634" max="5888" width="9.140625" style="151"/>
    <col min="5889" max="5889" width="36.7109375" style="151" customWidth="1"/>
    <col min="5890" max="6144" width="9.140625" style="151"/>
    <col min="6145" max="6145" width="36.7109375" style="151" customWidth="1"/>
    <col min="6146" max="6400" width="9.140625" style="151"/>
    <col min="6401" max="6401" width="36.7109375" style="151" customWidth="1"/>
    <col min="6402" max="6656" width="9.140625" style="151"/>
    <col min="6657" max="6657" width="36.7109375" style="151" customWidth="1"/>
    <col min="6658" max="6912" width="9.140625" style="151"/>
    <col min="6913" max="6913" width="36.7109375" style="151" customWidth="1"/>
    <col min="6914" max="7168" width="9.140625" style="151"/>
    <col min="7169" max="7169" width="36.7109375" style="151" customWidth="1"/>
    <col min="7170" max="7424" width="9.140625" style="151"/>
    <col min="7425" max="7425" width="36.7109375" style="151" customWidth="1"/>
    <col min="7426" max="7680" width="9.140625" style="151"/>
    <col min="7681" max="7681" width="36.7109375" style="151" customWidth="1"/>
    <col min="7682" max="7936" width="9.140625" style="151"/>
    <col min="7937" max="7937" width="36.7109375" style="151" customWidth="1"/>
    <col min="7938" max="8192" width="9.140625" style="151"/>
    <col min="8193" max="8193" width="36.7109375" style="151" customWidth="1"/>
    <col min="8194" max="8448" width="9.140625" style="151"/>
    <col min="8449" max="8449" width="36.7109375" style="151" customWidth="1"/>
    <col min="8450" max="8704" width="9.140625" style="151"/>
    <col min="8705" max="8705" width="36.7109375" style="151" customWidth="1"/>
    <col min="8706" max="8960" width="9.140625" style="151"/>
    <col min="8961" max="8961" width="36.7109375" style="151" customWidth="1"/>
    <col min="8962" max="9216" width="9.140625" style="151"/>
    <col min="9217" max="9217" width="36.7109375" style="151" customWidth="1"/>
    <col min="9218" max="9472" width="9.140625" style="151"/>
    <col min="9473" max="9473" width="36.7109375" style="151" customWidth="1"/>
    <col min="9474" max="9728" width="9.140625" style="151"/>
    <col min="9729" max="9729" width="36.7109375" style="151" customWidth="1"/>
    <col min="9730" max="9984" width="9.140625" style="151"/>
    <col min="9985" max="9985" width="36.7109375" style="151" customWidth="1"/>
    <col min="9986" max="10240" width="9.140625" style="151"/>
    <col min="10241" max="10241" width="36.7109375" style="151" customWidth="1"/>
    <col min="10242" max="10496" width="9.140625" style="151"/>
    <col min="10497" max="10497" width="36.7109375" style="151" customWidth="1"/>
    <col min="10498" max="10752" width="9.140625" style="151"/>
    <col min="10753" max="10753" width="36.7109375" style="151" customWidth="1"/>
    <col min="10754" max="11008" width="9.140625" style="151"/>
    <col min="11009" max="11009" width="36.7109375" style="151" customWidth="1"/>
    <col min="11010" max="11264" width="9.140625" style="151"/>
    <col min="11265" max="11265" width="36.7109375" style="151" customWidth="1"/>
    <col min="11266" max="11520" width="9.140625" style="151"/>
    <col min="11521" max="11521" width="36.7109375" style="151" customWidth="1"/>
    <col min="11522" max="11776" width="9.140625" style="151"/>
    <col min="11777" max="11777" width="36.7109375" style="151" customWidth="1"/>
    <col min="11778" max="12032" width="9.140625" style="151"/>
    <col min="12033" max="12033" width="36.7109375" style="151" customWidth="1"/>
    <col min="12034" max="12288" width="9.140625" style="151"/>
    <col min="12289" max="12289" width="36.7109375" style="151" customWidth="1"/>
    <col min="12290" max="12544" width="9.140625" style="151"/>
    <col min="12545" max="12545" width="36.7109375" style="151" customWidth="1"/>
    <col min="12546" max="12800" width="9.140625" style="151"/>
    <col min="12801" max="12801" width="36.7109375" style="151" customWidth="1"/>
    <col min="12802" max="13056" width="9.140625" style="151"/>
    <col min="13057" max="13057" width="36.7109375" style="151" customWidth="1"/>
    <col min="13058" max="13312" width="9.140625" style="151"/>
    <col min="13313" max="13313" width="36.7109375" style="151" customWidth="1"/>
    <col min="13314" max="13568" width="9.140625" style="151"/>
    <col min="13569" max="13569" width="36.7109375" style="151" customWidth="1"/>
    <col min="13570" max="13824" width="9.140625" style="151"/>
    <col min="13825" max="13825" width="36.7109375" style="151" customWidth="1"/>
    <col min="13826" max="14080" width="9.140625" style="151"/>
    <col min="14081" max="14081" width="36.7109375" style="151" customWidth="1"/>
    <col min="14082" max="14336" width="9.140625" style="151"/>
    <col min="14337" max="14337" width="36.7109375" style="151" customWidth="1"/>
    <col min="14338" max="14592" width="9.140625" style="151"/>
    <col min="14593" max="14593" width="36.7109375" style="151" customWidth="1"/>
    <col min="14594" max="14848" width="9.140625" style="151"/>
    <col min="14849" max="14849" width="36.7109375" style="151" customWidth="1"/>
    <col min="14850" max="15104" width="9.140625" style="151"/>
    <col min="15105" max="15105" width="36.7109375" style="151" customWidth="1"/>
    <col min="15106" max="15360" width="9.140625" style="151"/>
    <col min="15361" max="15361" width="36.7109375" style="151" customWidth="1"/>
    <col min="15362" max="15616" width="9.140625" style="151"/>
    <col min="15617" max="15617" width="36.7109375" style="151" customWidth="1"/>
    <col min="15618" max="15872" width="9.140625" style="151"/>
    <col min="15873" max="15873" width="36.7109375" style="151" customWidth="1"/>
    <col min="15874" max="16128" width="9.140625" style="151"/>
    <col min="16129" max="16129" width="36.7109375" style="151" customWidth="1"/>
    <col min="16130" max="16384" width="9.140625" style="151"/>
  </cols>
  <sheetData>
    <row r="1" spans="1:4" ht="15.95" customHeight="1">
      <c r="A1" s="151" t="s">
        <v>401</v>
      </c>
      <c r="B1" s="152">
        <v>2012</v>
      </c>
      <c r="C1" s="151">
        <v>2011</v>
      </c>
      <c r="D1" s="151" t="s">
        <v>402</v>
      </c>
    </row>
    <row r="3" spans="1:4" ht="15.95" customHeight="1">
      <c r="A3" s="151" t="s">
        <v>403</v>
      </c>
      <c r="B3" s="153">
        <v>0.9</v>
      </c>
      <c r="C3" s="154">
        <v>0.93500000000000005</v>
      </c>
      <c r="D3" s="151" t="s">
        <v>404</v>
      </c>
    </row>
    <row r="4" spans="1:4" ht="15.95" customHeight="1">
      <c r="A4" s="151" t="s">
        <v>405</v>
      </c>
      <c r="B4" s="153">
        <v>0.91</v>
      </c>
      <c r="C4" s="154">
        <v>0.91</v>
      </c>
    </row>
    <row r="5" spans="1:4" ht="15.95" customHeight="1">
      <c r="A5" s="151" t="s">
        <v>406</v>
      </c>
      <c r="B5" s="153">
        <v>0.92600000000000005</v>
      </c>
      <c r="C5" s="154">
        <v>0.93400000000000005</v>
      </c>
    </row>
    <row r="6" spans="1:4" ht="15.95" customHeight="1">
      <c r="A6" s="151" t="s">
        <v>380</v>
      </c>
      <c r="B6" s="153">
        <v>0.92200000000000004</v>
      </c>
      <c r="C6" s="154">
        <v>0.90200000000000002</v>
      </c>
    </row>
    <row r="7" spans="1:4" ht="15.95" customHeight="1">
      <c r="A7" s="151" t="s">
        <v>407</v>
      </c>
      <c r="B7" s="153">
        <v>0.93400000000000005</v>
      </c>
      <c r="C7" s="154">
        <v>0.83299999999999996</v>
      </c>
    </row>
    <row r="8" spans="1:4" ht="15.95" customHeight="1">
      <c r="A8" s="151" t="s">
        <v>121</v>
      </c>
      <c r="B8" s="153">
        <v>0.95699999999999996</v>
      </c>
      <c r="C8" s="154">
        <v>0.95399999999999996</v>
      </c>
    </row>
    <row r="9" spans="1:4" ht="15.95" customHeight="1">
      <c r="A9" s="151" t="s">
        <v>243</v>
      </c>
      <c r="B9" s="153">
        <v>0.96</v>
      </c>
      <c r="C9" s="154">
        <v>0.95399999999999996</v>
      </c>
      <c r="D9" s="155"/>
    </row>
    <row r="10" spans="1:4" ht="15.95" customHeight="1">
      <c r="A10" s="151" t="s">
        <v>408</v>
      </c>
      <c r="B10" s="153">
        <v>0.93899999999999995</v>
      </c>
      <c r="C10" s="154">
        <v>0.88800000000000001</v>
      </c>
    </row>
    <row r="11" spans="1:4" ht="15.95" customHeight="1">
      <c r="A11" s="151" t="s">
        <v>409</v>
      </c>
      <c r="B11" s="153">
        <v>0.95</v>
      </c>
      <c r="C11" s="154">
        <v>0.91100000000000003</v>
      </c>
    </row>
    <row r="12" spans="1:4" ht="15.95" customHeight="1">
      <c r="A12" s="151" t="s">
        <v>240</v>
      </c>
      <c r="B12" s="153">
        <v>0.84</v>
      </c>
      <c r="C12" s="154">
        <v>0.83599999999999997</v>
      </c>
      <c r="D12" s="151" t="s">
        <v>489</v>
      </c>
    </row>
    <row r="13" spans="1:4" ht="15.95" customHeight="1">
      <c r="A13" s="151" t="s">
        <v>410</v>
      </c>
      <c r="B13" s="153">
        <v>0.90100000000000002</v>
      </c>
      <c r="C13" s="154">
        <v>0.95199999999999996</v>
      </c>
    </row>
    <row r="15" spans="1:4" ht="15.95" customHeight="1">
      <c r="B15" s="154"/>
      <c r="C15" s="154"/>
    </row>
    <row r="17" spans="3:3" ht="15.95" customHeight="1">
      <c r="C17" s="152"/>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L23"/>
  <sheetViews>
    <sheetView workbookViewId="0">
      <selection sqref="A1:XFD1048576"/>
    </sheetView>
  </sheetViews>
  <sheetFormatPr defaultRowHeight="12.75"/>
  <cols>
    <col min="1" max="1" width="23" style="150" customWidth="1"/>
    <col min="2" max="3" width="7.140625" style="150" bestFit="1" customWidth="1"/>
    <col min="4" max="6" width="5" style="150" bestFit="1" customWidth="1"/>
    <col min="7" max="7" width="7.140625" style="150" bestFit="1" customWidth="1"/>
    <col min="8" max="8" width="5.5703125" style="150" bestFit="1" customWidth="1"/>
    <col min="9" max="9" width="5.140625" style="150" bestFit="1" customWidth="1"/>
    <col min="10" max="10" width="5" style="150" bestFit="1" customWidth="1"/>
    <col min="11" max="11" width="6" style="150" bestFit="1" customWidth="1"/>
    <col min="12" max="12" width="5" style="150" bestFit="1" customWidth="1"/>
    <col min="13" max="16384" width="9.140625" style="150"/>
  </cols>
  <sheetData>
    <row r="1" spans="1:12" ht="13.5" thickBot="1">
      <c r="A1" s="264" t="s">
        <v>491</v>
      </c>
    </row>
    <row r="2" spans="1:12" ht="13.5" thickBot="1">
      <c r="A2" s="265"/>
      <c r="B2" s="266" t="s">
        <v>116</v>
      </c>
      <c r="C2" s="266" t="s">
        <v>117</v>
      </c>
      <c r="D2" s="266" t="s">
        <v>148</v>
      </c>
      <c r="E2" s="266" t="s">
        <v>492</v>
      </c>
      <c r="F2" s="266" t="s">
        <v>120</v>
      </c>
      <c r="G2" s="266" t="s">
        <v>493</v>
      </c>
      <c r="H2" s="266" t="s">
        <v>122</v>
      </c>
      <c r="I2" s="266" t="s">
        <v>150</v>
      </c>
      <c r="J2" s="266" t="s">
        <v>125</v>
      </c>
      <c r="K2" s="266" t="s">
        <v>126</v>
      </c>
      <c r="L2" s="266" t="s">
        <v>129</v>
      </c>
    </row>
    <row r="3" spans="1:12" ht="13.5" thickBot="1">
      <c r="A3" s="267" t="s">
        <v>494</v>
      </c>
      <c r="B3" s="268" t="s">
        <v>495</v>
      </c>
      <c r="C3" s="270" t="s">
        <v>496</v>
      </c>
      <c r="D3" s="268" t="s">
        <v>495</v>
      </c>
      <c r="E3" s="271" t="s">
        <v>497</v>
      </c>
      <c r="F3" s="268" t="s">
        <v>495</v>
      </c>
      <c r="G3" s="268" t="s">
        <v>495</v>
      </c>
      <c r="H3" s="268" t="s">
        <v>495</v>
      </c>
      <c r="I3" s="268" t="s">
        <v>495</v>
      </c>
      <c r="J3" s="268" t="s">
        <v>495</v>
      </c>
      <c r="K3" s="268" t="s">
        <v>495</v>
      </c>
      <c r="L3" s="268" t="s">
        <v>495</v>
      </c>
    </row>
    <row r="4" spans="1:12" ht="13.5" thickBot="1">
      <c r="A4" s="272" t="s">
        <v>498</v>
      </c>
      <c r="B4" s="268" t="s">
        <v>495</v>
      </c>
      <c r="C4" s="268" t="s">
        <v>495</v>
      </c>
      <c r="D4" s="268" t="s">
        <v>495</v>
      </c>
      <c r="E4" s="271" t="s">
        <v>497</v>
      </c>
      <c r="F4" s="268" t="s">
        <v>495</v>
      </c>
      <c r="G4" s="268" t="s">
        <v>495</v>
      </c>
      <c r="H4" s="268" t="s">
        <v>495</v>
      </c>
      <c r="I4" s="268" t="s">
        <v>495</v>
      </c>
      <c r="J4" s="268" t="s">
        <v>495</v>
      </c>
      <c r="K4" s="268" t="s">
        <v>495</v>
      </c>
      <c r="L4" s="268" t="s">
        <v>495</v>
      </c>
    </row>
    <row r="5" spans="1:12" ht="13.5" thickBot="1">
      <c r="A5" s="267" t="s">
        <v>499</v>
      </c>
      <c r="B5" s="270" t="s">
        <v>500</v>
      </c>
      <c r="C5" s="269">
        <v>20143</v>
      </c>
      <c r="D5" s="268" t="s">
        <v>495</v>
      </c>
      <c r="E5" s="274" t="s">
        <v>501</v>
      </c>
      <c r="F5" s="269">
        <v>2014</v>
      </c>
      <c r="G5" s="270" t="s">
        <v>502</v>
      </c>
      <c r="H5" s="268" t="s">
        <v>495</v>
      </c>
      <c r="I5" s="273" t="s">
        <v>503</v>
      </c>
      <c r="J5" s="268" t="s">
        <v>495</v>
      </c>
      <c r="K5" s="269">
        <v>20143</v>
      </c>
      <c r="L5" s="268" t="s">
        <v>495</v>
      </c>
    </row>
    <row r="6" spans="1:12" ht="13.5" thickBot="1">
      <c r="A6" s="267" t="s">
        <v>504</v>
      </c>
      <c r="B6" s="269">
        <v>2014</v>
      </c>
      <c r="C6" s="268" t="s">
        <v>495</v>
      </c>
      <c r="D6" s="268" t="s">
        <v>495</v>
      </c>
      <c r="E6" s="271" t="s">
        <v>497</v>
      </c>
      <c r="F6" s="269">
        <v>2014</v>
      </c>
      <c r="G6" s="269">
        <v>2014</v>
      </c>
      <c r="H6" s="268" t="s">
        <v>495</v>
      </c>
      <c r="I6" s="268" t="s">
        <v>495</v>
      </c>
      <c r="J6" s="268" t="s">
        <v>495</v>
      </c>
      <c r="K6" s="268" t="s">
        <v>495</v>
      </c>
      <c r="L6" s="268" t="s">
        <v>495</v>
      </c>
    </row>
    <row r="7" spans="1:12" ht="13.5" thickBot="1">
      <c r="A7" s="275" t="s">
        <v>505</v>
      </c>
      <c r="B7" s="269">
        <v>2013</v>
      </c>
      <c r="C7" s="269">
        <v>2013</v>
      </c>
      <c r="D7" s="268" t="s">
        <v>495</v>
      </c>
      <c r="E7" s="269">
        <v>2013</v>
      </c>
      <c r="F7" s="269">
        <v>2013</v>
      </c>
      <c r="G7" s="268" t="s">
        <v>495</v>
      </c>
      <c r="H7" s="269">
        <v>2013</v>
      </c>
      <c r="I7" s="269">
        <v>2013</v>
      </c>
      <c r="J7" s="268" t="s">
        <v>495</v>
      </c>
      <c r="K7" s="269">
        <v>2013</v>
      </c>
      <c r="L7" s="268" t="s">
        <v>495</v>
      </c>
    </row>
    <row r="8" spans="1:12" ht="13.5" thickBot="1">
      <c r="A8" s="275" t="s">
        <v>506</v>
      </c>
      <c r="B8" s="271" t="s">
        <v>507</v>
      </c>
      <c r="C8" s="269">
        <v>2013</v>
      </c>
      <c r="D8" s="271">
        <v>2014</v>
      </c>
      <c r="E8" s="271" t="s">
        <v>497</v>
      </c>
      <c r="F8" s="271" t="s">
        <v>507</v>
      </c>
      <c r="G8" s="271" t="s">
        <v>507</v>
      </c>
      <c r="H8" s="271" t="s">
        <v>507</v>
      </c>
      <c r="I8" s="271" t="s">
        <v>507</v>
      </c>
      <c r="J8" s="271" t="s">
        <v>495</v>
      </c>
      <c r="K8" s="271" t="s">
        <v>507</v>
      </c>
      <c r="L8" s="271" t="s">
        <v>507</v>
      </c>
    </row>
    <row r="9" spans="1:12">
      <c r="A9" s="15"/>
    </row>
    <row r="10" spans="1:12" ht="13.5" thickBot="1">
      <c r="A10" s="15"/>
    </row>
    <row r="11" spans="1:12" ht="13.5" thickBot="1">
      <c r="A11" s="276" t="s">
        <v>508</v>
      </c>
    </row>
    <row r="12" spans="1:12" ht="22.5" thickBot="1">
      <c r="A12" s="277" t="s">
        <v>509</v>
      </c>
    </row>
    <row r="13" spans="1:12" ht="22.5" thickBot="1">
      <c r="A13" s="278" t="s">
        <v>510</v>
      </c>
    </row>
    <row r="14" spans="1:12" ht="22.5" thickBot="1">
      <c r="A14" s="281" t="s">
        <v>518</v>
      </c>
    </row>
    <row r="17" spans="1:1">
      <c r="A17" s="280" t="s">
        <v>511</v>
      </c>
    </row>
    <row r="18" spans="1:1">
      <c r="A18" s="280" t="s">
        <v>512</v>
      </c>
    </row>
    <row r="19" spans="1:1">
      <c r="A19" s="280" t="s">
        <v>513</v>
      </c>
    </row>
    <row r="20" spans="1:1">
      <c r="A20" s="280" t="s">
        <v>514</v>
      </c>
    </row>
    <row r="21" spans="1:1">
      <c r="A21" s="280" t="s">
        <v>515</v>
      </c>
    </row>
    <row r="22" spans="1:1">
      <c r="A22" s="280" t="s">
        <v>516</v>
      </c>
    </row>
    <row r="23" spans="1:1">
      <c r="A23" s="280" t="s">
        <v>517</v>
      </c>
    </row>
  </sheetData>
  <hyperlinks>
    <hyperlink ref="C3" location="_ftn1" display="_ftn1"/>
    <hyperlink ref="A4" location="_ftn2" display="_ftn2"/>
    <hyperlink ref="B5" location="_ftn3" display="_ftn3"/>
    <hyperlink ref="E5" location="_ftn4" display="_ftn4"/>
    <hyperlink ref="G5" location="_ftn5" display="_ftn5"/>
    <hyperlink ref="A7" location="_ftn6" display="_ftn6"/>
    <hyperlink ref="A8" location="_ftn7" display="_ftn7"/>
    <hyperlink ref="A17" location="_ftnref1" display="_ftnref1"/>
    <hyperlink ref="A18" location="_ftnref2" display="_ftnref2"/>
    <hyperlink ref="A19" location="_ftnref3" display="_ftnref3"/>
    <hyperlink ref="A20" location="_ftnref4" display="_ftnref4"/>
    <hyperlink ref="A21" location="_ftnref5" display="_ftnref5"/>
    <hyperlink ref="A22" location="_ftnref6" display="_ftnref6"/>
    <hyperlink ref="A23" location="_ftnref7" display="_ftnref7"/>
  </hyperlink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E24"/>
  <sheetViews>
    <sheetView workbookViewId="0">
      <selection activeCell="G38" sqref="G38"/>
    </sheetView>
  </sheetViews>
  <sheetFormatPr defaultRowHeight="12.75"/>
  <cols>
    <col min="1" max="1" width="9.5703125" customWidth="1"/>
    <col min="2" max="2" width="41.140625" customWidth="1"/>
    <col min="3" max="3" width="14.5703125" customWidth="1"/>
    <col min="4" max="4" width="17.28515625" customWidth="1"/>
    <col min="5" max="5" width="23.5703125" customWidth="1"/>
  </cols>
  <sheetData>
    <row r="1" spans="1:5" ht="13.5" thickBot="1">
      <c r="A1" s="444" t="s">
        <v>535</v>
      </c>
      <c r="B1" s="445"/>
      <c r="C1" s="445"/>
      <c r="D1" s="445"/>
      <c r="E1" s="446"/>
    </row>
    <row r="2" spans="1:5" ht="26.25" thickBot="1">
      <c r="A2" s="282"/>
      <c r="B2" s="283" t="s">
        <v>536</v>
      </c>
      <c r="C2" s="282" t="s">
        <v>537</v>
      </c>
      <c r="D2" s="282" t="s">
        <v>538</v>
      </c>
      <c r="E2" s="284" t="s">
        <v>539</v>
      </c>
    </row>
    <row r="3" spans="1:5" ht="13.5" thickBot="1">
      <c r="A3" s="285">
        <v>1</v>
      </c>
      <c r="B3" s="286" t="s">
        <v>540</v>
      </c>
      <c r="C3" s="286"/>
      <c r="D3" s="286"/>
      <c r="E3" s="287" t="s">
        <v>541</v>
      </c>
    </row>
    <row r="4" spans="1:5" ht="13.5" thickBot="1">
      <c r="A4" s="285">
        <v>2</v>
      </c>
      <c r="B4" s="286" t="s">
        <v>542</v>
      </c>
      <c r="C4" s="286"/>
      <c r="D4" s="286"/>
      <c r="E4" s="287">
        <v>24</v>
      </c>
    </row>
    <row r="5" spans="1:5" ht="13.5" thickBot="1">
      <c r="A5" s="285">
        <v>3</v>
      </c>
      <c r="B5" s="286" t="s">
        <v>543</v>
      </c>
      <c r="C5" s="286">
        <v>132</v>
      </c>
      <c r="D5" s="286"/>
      <c r="E5" s="287"/>
    </row>
    <row r="6" spans="1:5" ht="13.5" thickBot="1">
      <c r="A6" s="285">
        <v>4</v>
      </c>
      <c r="B6" s="286" t="s">
        <v>544</v>
      </c>
      <c r="C6" s="286" t="s">
        <v>545</v>
      </c>
      <c r="D6" s="286"/>
      <c r="E6" s="287"/>
    </row>
    <row r="7" spans="1:5" ht="13.5" thickBot="1">
      <c r="A7" s="285" t="s">
        <v>546</v>
      </c>
      <c r="B7" s="286" t="s">
        <v>547</v>
      </c>
      <c r="C7" s="286"/>
      <c r="D7" s="288" t="s">
        <v>548</v>
      </c>
      <c r="E7" s="287"/>
    </row>
    <row r="8" spans="1:5" ht="13.5" thickBot="1">
      <c r="A8" s="285">
        <v>6</v>
      </c>
      <c r="B8" s="286" t="s">
        <v>549</v>
      </c>
      <c r="C8" s="286"/>
      <c r="D8" s="286">
        <v>12.5</v>
      </c>
      <c r="E8" s="287"/>
    </row>
    <row r="9" spans="1:5" ht="13.5" thickBot="1">
      <c r="A9" s="285">
        <v>7</v>
      </c>
      <c r="B9" s="286" t="s">
        <v>550</v>
      </c>
      <c r="C9" s="286">
        <v>30</v>
      </c>
      <c r="D9" s="286"/>
      <c r="E9" s="287"/>
    </row>
    <row r="10" spans="1:5" ht="13.5" thickBot="1">
      <c r="A10" s="285">
        <v>9</v>
      </c>
      <c r="B10" s="286" t="s">
        <v>551</v>
      </c>
      <c r="C10" s="286">
        <v>1.6</v>
      </c>
      <c r="D10" s="286"/>
      <c r="E10" s="287"/>
    </row>
    <row r="11" spans="1:5" ht="13.5" thickBot="1">
      <c r="A11" s="285">
        <v>10</v>
      </c>
      <c r="B11" s="286" t="s">
        <v>552</v>
      </c>
      <c r="C11" s="288" t="s">
        <v>553</v>
      </c>
      <c r="D11" s="286"/>
      <c r="E11" s="287"/>
    </row>
    <row r="12" spans="1:5" ht="13.5" thickBot="1">
      <c r="A12" s="285">
        <v>11</v>
      </c>
      <c r="B12" s="286" t="s">
        <v>554</v>
      </c>
      <c r="C12" s="286"/>
      <c r="D12" s="286">
        <v>25</v>
      </c>
      <c r="E12" s="287"/>
    </row>
    <row r="13" spans="1:5" ht="13.5" thickBot="1">
      <c r="A13" s="285">
        <v>12</v>
      </c>
      <c r="B13" s="286" t="s">
        <v>555</v>
      </c>
      <c r="C13" s="286"/>
      <c r="D13" s="286">
        <v>135</v>
      </c>
      <c r="E13" s="287"/>
    </row>
    <row r="14" spans="1:5" ht="13.5" thickBot="1">
      <c r="A14" s="285">
        <v>13</v>
      </c>
      <c r="B14" s="286" t="s">
        <v>556</v>
      </c>
      <c r="C14" s="286"/>
      <c r="D14" s="286" t="s">
        <v>557</v>
      </c>
      <c r="E14" s="287"/>
    </row>
    <row r="15" spans="1:5" ht="13.5" thickBot="1">
      <c r="A15" s="285">
        <v>14</v>
      </c>
      <c r="B15" s="286" t="s">
        <v>558</v>
      </c>
      <c r="C15" s="286"/>
      <c r="D15" s="286"/>
      <c r="E15" s="287" t="s">
        <v>559</v>
      </c>
    </row>
    <row r="16" spans="1:5" ht="13.5" thickBot="1">
      <c r="A16" s="285">
        <v>15</v>
      </c>
      <c r="B16" s="286" t="s">
        <v>560</v>
      </c>
      <c r="C16" s="286">
        <v>7.4</v>
      </c>
      <c r="D16" s="286"/>
      <c r="E16" s="287"/>
    </row>
    <row r="17" spans="1:5" ht="13.5" thickBot="1">
      <c r="A17" s="285">
        <v>16</v>
      </c>
      <c r="B17" s="286" t="s">
        <v>561</v>
      </c>
      <c r="C17" s="286"/>
      <c r="D17" s="286"/>
      <c r="E17" s="287" t="s">
        <v>559</v>
      </c>
    </row>
    <row r="18" spans="1:5" ht="13.5" thickBot="1">
      <c r="A18" s="285">
        <v>17</v>
      </c>
      <c r="B18" s="286" t="s">
        <v>562</v>
      </c>
      <c r="C18" s="286"/>
      <c r="D18" s="286"/>
      <c r="E18" s="287" t="s">
        <v>559</v>
      </c>
    </row>
    <row r="19" spans="1:5" ht="13.5" thickBot="1">
      <c r="A19" s="289" t="s">
        <v>563</v>
      </c>
      <c r="B19" s="289"/>
      <c r="C19" s="289" t="s">
        <v>564</v>
      </c>
      <c r="D19" s="289" t="s">
        <v>565</v>
      </c>
      <c r="E19" s="290">
        <v>34</v>
      </c>
    </row>
    <row r="21" spans="1:5">
      <c r="A21" s="279"/>
    </row>
    <row r="22" spans="1:5">
      <c r="A22" s="280" t="s">
        <v>566</v>
      </c>
      <c r="B22" s="291" t="s">
        <v>567</v>
      </c>
    </row>
    <row r="23" spans="1:5">
      <c r="A23" s="280" t="s">
        <v>568</v>
      </c>
    </row>
    <row r="24" spans="1:5">
      <c r="A24" s="291"/>
    </row>
  </sheetData>
  <mergeCells count="1">
    <mergeCell ref="A1:E1"/>
  </mergeCells>
  <hyperlinks>
    <hyperlink ref="D7" location="_ftn1" display="_ftn1"/>
    <hyperlink ref="C11" location="_ftn2" display="_ftn2"/>
    <hyperlink ref="A22" location="_ftnref1" display="_ftnref1"/>
    <hyperlink ref="A23" location="_ftnref2" display="_ftnref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J15"/>
  <sheetViews>
    <sheetView workbookViewId="0">
      <selection activeCell="F20" sqref="F20"/>
    </sheetView>
  </sheetViews>
  <sheetFormatPr defaultRowHeight="12.75"/>
  <cols>
    <col min="2" max="2" width="21.5703125" customWidth="1"/>
    <col min="3" max="3" width="11" customWidth="1"/>
    <col min="5" max="5" width="10.5703125" customWidth="1"/>
  </cols>
  <sheetData>
    <row r="2" spans="2:10">
      <c r="B2" s="386" t="s">
        <v>105</v>
      </c>
      <c r="C2" s="386"/>
      <c r="D2" s="386"/>
      <c r="E2" s="386"/>
      <c r="F2" s="386"/>
      <c r="G2" s="386"/>
      <c r="H2" s="386"/>
      <c r="I2" s="386"/>
      <c r="J2" s="386"/>
    </row>
    <row r="3" spans="2:10">
      <c r="B3" s="184"/>
      <c r="C3" s="184">
        <v>2009</v>
      </c>
      <c r="D3" s="184"/>
      <c r="E3" s="184">
        <v>2010</v>
      </c>
      <c r="F3" s="184"/>
      <c r="G3" s="184">
        <v>2011</v>
      </c>
      <c r="H3" s="184"/>
      <c r="I3" s="184">
        <v>2012</v>
      </c>
      <c r="J3" s="184"/>
    </row>
    <row r="4" spans="2:10">
      <c r="B4" s="185"/>
      <c r="C4" s="185" t="s">
        <v>106</v>
      </c>
      <c r="D4" s="185" t="s">
        <v>107</v>
      </c>
      <c r="E4" s="185" t="s">
        <v>106</v>
      </c>
      <c r="F4" s="185" t="s">
        <v>107</v>
      </c>
      <c r="G4" s="185" t="s">
        <v>106</v>
      </c>
      <c r="H4" s="185" t="s">
        <v>107</v>
      </c>
      <c r="I4" s="185" t="s">
        <v>106</v>
      </c>
      <c r="J4" s="185" t="s">
        <v>107</v>
      </c>
    </row>
    <row r="5" spans="2:10">
      <c r="B5" s="185"/>
      <c r="C5" s="185"/>
      <c r="D5" s="185"/>
      <c r="E5" s="185"/>
      <c r="F5" s="185"/>
      <c r="G5" s="185"/>
      <c r="H5" s="185"/>
      <c r="I5" s="185"/>
      <c r="J5" s="185"/>
    </row>
    <row r="6" spans="2:10">
      <c r="B6" s="185" t="s">
        <v>108</v>
      </c>
      <c r="C6" s="185" t="s">
        <v>109</v>
      </c>
      <c r="D6" s="185">
        <v>14</v>
      </c>
      <c r="E6" s="186">
        <v>115742</v>
      </c>
      <c r="F6" s="185">
        <v>11</v>
      </c>
      <c r="G6" s="186">
        <v>71263</v>
      </c>
      <c r="H6" s="185">
        <v>8</v>
      </c>
      <c r="I6" s="186">
        <v>55422</v>
      </c>
      <c r="J6" s="185">
        <v>6</v>
      </c>
    </row>
    <row r="7" spans="2:10">
      <c r="B7" s="185"/>
      <c r="C7" s="185"/>
      <c r="D7" s="185"/>
      <c r="E7" s="185"/>
      <c r="F7" s="185"/>
      <c r="G7" s="185"/>
      <c r="H7" s="185"/>
      <c r="I7" s="185"/>
      <c r="J7" s="185"/>
    </row>
    <row r="8" spans="2:10">
      <c r="B8" s="185" t="s">
        <v>110</v>
      </c>
      <c r="C8" s="186">
        <v>268773</v>
      </c>
      <c r="D8" s="185">
        <v>21</v>
      </c>
      <c r="E8" s="186">
        <v>220629</v>
      </c>
      <c r="F8" s="185">
        <v>22</v>
      </c>
      <c r="G8" s="186">
        <v>218810</v>
      </c>
      <c r="H8" s="185">
        <v>25</v>
      </c>
      <c r="I8" s="186">
        <v>213011</v>
      </c>
      <c r="J8" s="185">
        <v>25</v>
      </c>
    </row>
    <row r="9" spans="2:10">
      <c r="B9" s="185"/>
      <c r="C9" s="186"/>
      <c r="D9" s="185"/>
      <c r="E9" s="185"/>
      <c r="F9" s="185"/>
      <c r="G9" s="185"/>
      <c r="H9" s="185"/>
      <c r="I9" s="185"/>
      <c r="J9" s="185"/>
    </row>
    <row r="10" spans="2:10">
      <c r="B10" s="185" t="s">
        <v>111</v>
      </c>
      <c r="C10" s="186">
        <v>815412</v>
      </c>
      <c r="D10" s="185">
        <v>63</v>
      </c>
      <c r="E10" s="186">
        <v>668047</v>
      </c>
      <c r="F10" s="185">
        <v>65</v>
      </c>
      <c r="G10" s="186">
        <v>579471</v>
      </c>
      <c r="H10" s="185">
        <v>66</v>
      </c>
      <c r="I10" s="186">
        <v>597424</v>
      </c>
      <c r="J10" s="185">
        <v>69</v>
      </c>
    </row>
    <row r="11" spans="2:10">
      <c r="B11" s="185"/>
      <c r="C11" s="186"/>
      <c r="D11" s="185"/>
      <c r="E11" s="185"/>
      <c r="F11" s="185"/>
      <c r="G11" s="185"/>
      <c r="H11" s="185"/>
      <c r="I11" s="185"/>
      <c r="J11" s="185"/>
    </row>
    <row r="12" spans="2:10">
      <c r="B12" s="185" t="s">
        <v>112</v>
      </c>
      <c r="C12" s="186">
        <v>20678</v>
      </c>
      <c r="D12" s="185">
        <v>2</v>
      </c>
      <c r="E12" s="186">
        <v>22760</v>
      </c>
      <c r="F12" s="185">
        <v>2</v>
      </c>
      <c r="G12" s="186">
        <v>6204</v>
      </c>
      <c r="H12" s="185">
        <v>1</v>
      </c>
      <c r="I12" s="185" t="s">
        <v>113</v>
      </c>
      <c r="J12" s="185" t="s">
        <v>113</v>
      </c>
    </row>
    <row r="13" spans="2:10">
      <c r="B13" s="185"/>
      <c r="C13" s="185"/>
      <c r="D13" s="185"/>
      <c r="E13" s="185"/>
      <c r="F13" s="185"/>
      <c r="G13" s="185"/>
      <c r="H13" s="185"/>
      <c r="I13" s="185"/>
      <c r="J13" s="185"/>
    </row>
    <row r="14" spans="2:10">
      <c r="B14" s="185" t="s">
        <v>114</v>
      </c>
      <c r="C14" s="186">
        <v>1283888</v>
      </c>
      <c r="D14" s="186">
        <v>100</v>
      </c>
      <c r="E14" s="186">
        <v>1027205</v>
      </c>
      <c r="F14" s="186">
        <v>100</v>
      </c>
      <c r="G14" s="186">
        <v>875748</v>
      </c>
      <c r="H14" s="186">
        <v>100</v>
      </c>
      <c r="I14" s="186">
        <v>865857</v>
      </c>
      <c r="J14" s="185">
        <v>100</v>
      </c>
    </row>
    <row r="15" spans="2:10">
      <c r="B15" s="387"/>
      <c r="C15" s="387"/>
      <c r="D15" s="387"/>
      <c r="E15" s="387"/>
      <c r="F15" s="387"/>
      <c r="G15" s="387"/>
      <c r="H15" s="387"/>
      <c r="I15" s="387"/>
      <c r="J15" s="387"/>
    </row>
  </sheetData>
  <mergeCells count="2">
    <mergeCell ref="B2:J2"/>
    <mergeCell ref="B15:J15"/>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2:J66"/>
  <sheetViews>
    <sheetView topLeftCell="A52" workbookViewId="0">
      <selection activeCell="A2" sqref="A2:J66"/>
    </sheetView>
  </sheetViews>
  <sheetFormatPr defaultColWidth="8.5703125" defaultRowHeight="12.75"/>
  <cols>
    <col min="1" max="1" width="50.140625" style="325" customWidth="1"/>
    <col min="2" max="2" width="14" style="325" customWidth="1"/>
    <col min="3" max="3" width="9.140625" style="325" customWidth="1"/>
    <col min="4" max="4" width="10.140625" style="325" bestFit="1" customWidth="1"/>
    <col min="5" max="5" width="9.140625" style="325" bestFit="1" customWidth="1"/>
    <col min="6" max="6" width="6.85546875" style="325" bestFit="1" customWidth="1"/>
    <col min="7" max="7" width="6.5703125" style="325" bestFit="1" customWidth="1"/>
    <col min="8" max="8" width="6.42578125" style="325" customWidth="1"/>
    <col min="9" max="9" width="9.5703125" style="325" bestFit="1" customWidth="1"/>
    <col min="10" max="10" width="10.140625" style="325" bestFit="1" customWidth="1"/>
    <col min="11" max="16384" width="8.5703125" style="325"/>
  </cols>
  <sheetData>
    <row r="2" spans="1:10">
      <c r="A2" s="447" t="s">
        <v>292</v>
      </c>
      <c r="B2" s="448"/>
      <c r="C2" s="448"/>
      <c r="D2" s="448"/>
      <c r="E2" s="448"/>
      <c r="F2" s="448"/>
      <c r="G2" s="448"/>
      <c r="H2" s="448"/>
      <c r="I2" s="448"/>
      <c r="J2" s="448"/>
    </row>
    <row r="3" spans="1:10" ht="38.25">
      <c r="A3" s="326" t="s">
        <v>293</v>
      </c>
      <c r="B3" s="327" t="s">
        <v>294</v>
      </c>
      <c r="C3" s="327" t="s">
        <v>295</v>
      </c>
      <c r="D3" s="327" t="s">
        <v>296</v>
      </c>
      <c r="E3" s="327" t="s">
        <v>297</v>
      </c>
      <c r="F3" s="327" t="s">
        <v>298</v>
      </c>
      <c r="G3" s="327" t="s">
        <v>299</v>
      </c>
      <c r="H3" s="327" t="s">
        <v>300</v>
      </c>
      <c r="I3" s="327" t="s">
        <v>301</v>
      </c>
      <c r="J3" s="327" t="s">
        <v>302</v>
      </c>
    </row>
    <row r="4" spans="1:10">
      <c r="A4" s="449" t="s">
        <v>303</v>
      </c>
      <c r="B4" s="450"/>
      <c r="C4" s="450"/>
      <c r="D4" s="450"/>
      <c r="E4" s="450"/>
      <c r="F4" s="450"/>
      <c r="G4" s="450"/>
      <c r="H4" s="450"/>
      <c r="I4" s="450"/>
      <c r="J4" s="451"/>
    </row>
    <row r="5" spans="1:10">
      <c r="A5" s="328"/>
      <c r="B5" s="328"/>
      <c r="C5" s="328"/>
      <c r="D5" s="328"/>
      <c r="E5" s="328"/>
      <c r="F5" s="328"/>
      <c r="G5" s="328"/>
      <c r="H5" s="328"/>
      <c r="I5" s="328"/>
      <c r="J5" s="328"/>
    </row>
    <row r="6" spans="1:10">
      <c r="A6" s="447" t="s">
        <v>304</v>
      </c>
      <c r="B6" s="448"/>
      <c r="C6" s="448"/>
      <c r="D6" s="448"/>
      <c r="E6" s="448"/>
      <c r="F6" s="448"/>
      <c r="G6" s="448"/>
      <c r="H6" s="448"/>
      <c r="I6" s="448"/>
      <c r="J6" s="448"/>
    </row>
    <row r="7" spans="1:10" ht="38.25">
      <c r="A7" s="326" t="s">
        <v>293</v>
      </c>
      <c r="B7" s="327" t="s">
        <v>294</v>
      </c>
      <c r="C7" s="327" t="s">
        <v>295</v>
      </c>
      <c r="D7" s="327" t="s">
        <v>296</v>
      </c>
      <c r="E7" s="327" t="s">
        <v>297</v>
      </c>
      <c r="F7" s="327" t="s">
        <v>298</v>
      </c>
      <c r="G7" s="327" t="s">
        <v>299</v>
      </c>
      <c r="H7" s="327" t="s">
        <v>300</v>
      </c>
      <c r="I7" s="327" t="s">
        <v>301</v>
      </c>
      <c r="J7" s="327" t="s">
        <v>302</v>
      </c>
    </row>
    <row r="8" spans="1:10">
      <c r="A8" s="329" t="s">
        <v>305</v>
      </c>
      <c r="B8" s="329" t="s">
        <v>306</v>
      </c>
      <c r="C8" s="329">
        <v>4</v>
      </c>
      <c r="D8" s="330">
        <v>35873</v>
      </c>
      <c r="E8" s="329"/>
      <c r="F8" s="329">
        <v>10</v>
      </c>
      <c r="G8" s="331">
        <v>0.4</v>
      </c>
      <c r="H8" s="331">
        <v>0.2</v>
      </c>
      <c r="I8" s="332" t="s">
        <v>289</v>
      </c>
      <c r="J8" s="329" t="s">
        <v>307</v>
      </c>
    </row>
    <row r="9" spans="1:10" ht="25.5">
      <c r="A9" s="329" t="s">
        <v>310</v>
      </c>
      <c r="B9" s="329" t="s">
        <v>309</v>
      </c>
      <c r="C9" s="329">
        <v>4</v>
      </c>
      <c r="D9" s="330">
        <v>35796</v>
      </c>
      <c r="E9" s="329"/>
      <c r="F9" s="329">
        <v>11</v>
      </c>
      <c r="G9" s="331">
        <v>0.4</v>
      </c>
      <c r="H9" s="331">
        <v>0</v>
      </c>
      <c r="I9" s="332" t="s">
        <v>289</v>
      </c>
      <c r="J9" s="329" t="s">
        <v>307</v>
      </c>
    </row>
    <row r="10" spans="1:10" ht="25.5">
      <c r="A10" s="329" t="s">
        <v>308</v>
      </c>
      <c r="B10" s="329" t="s">
        <v>309</v>
      </c>
      <c r="C10" s="329">
        <v>4</v>
      </c>
      <c r="D10" s="330">
        <v>35840</v>
      </c>
      <c r="E10" s="329"/>
      <c r="F10" s="329">
        <v>11</v>
      </c>
      <c r="G10" s="331">
        <v>0.18</v>
      </c>
      <c r="H10" s="331">
        <v>0</v>
      </c>
      <c r="I10" s="332" t="s">
        <v>289</v>
      </c>
      <c r="J10" s="329" t="s">
        <v>307</v>
      </c>
    </row>
    <row r="11" spans="1:10">
      <c r="A11" s="328"/>
      <c r="B11" s="328"/>
      <c r="C11" s="328"/>
      <c r="D11" s="328"/>
      <c r="E11" s="328"/>
      <c r="F11" s="328"/>
      <c r="G11" s="328"/>
      <c r="H11" s="328"/>
      <c r="I11" s="328"/>
      <c r="J11" s="328"/>
    </row>
    <row r="12" spans="1:10">
      <c r="A12" s="447" t="s">
        <v>311</v>
      </c>
      <c r="B12" s="448"/>
      <c r="C12" s="448"/>
      <c r="D12" s="448"/>
      <c r="E12" s="448"/>
      <c r="F12" s="448"/>
      <c r="G12" s="448"/>
      <c r="H12" s="448"/>
      <c r="I12" s="448"/>
      <c r="J12" s="448"/>
    </row>
    <row r="13" spans="1:10" ht="38.25">
      <c r="A13" s="326" t="s">
        <v>293</v>
      </c>
      <c r="B13" s="327" t="s">
        <v>294</v>
      </c>
      <c r="C13" s="327" t="s">
        <v>295</v>
      </c>
      <c r="D13" s="327" t="s">
        <v>296</v>
      </c>
      <c r="E13" s="327" t="s">
        <v>297</v>
      </c>
      <c r="F13" s="327" t="s">
        <v>298</v>
      </c>
      <c r="G13" s="327" t="s">
        <v>299</v>
      </c>
      <c r="H13" s="327" t="s">
        <v>300</v>
      </c>
      <c r="I13" s="327" t="s">
        <v>301</v>
      </c>
      <c r="J13" s="327" t="s">
        <v>302</v>
      </c>
    </row>
    <row r="14" spans="1:10">
      <c r="A14" s="329" t="s">
        <v>315</v>
      </c>
      <c r="B14" s="329" t="s">
        <v>316</v>
      </c>
      <c r="C14" s="329">
        <v>6</v>
      </c>
      <c r="D14" s="330">
        <v>41061</v>
      </c>
      <c r="E14" s="329"/>
      <c r="F14" s="329">
        <v>3</v>
      </c>
      <c r="G14" s="331">
        <v>1</v>
      </c>
      <c r="H14" s="331">
        <v>0</v>
      </c>
      <c r="I14" s="332" t="s">
        <v>289</v>
      </c>
      <c r="J14" s="329" t="s">
        <v>307</v>
      </c>
    </row>
    <row r="15" spans="1:10" ht="25.5">
      <c r="A15" s="329" t="s">
        <v>313</v>
      </c>
      <c r="B15" s="329" t="s">
        <v>309</v>
      </c>
      <c r="C15" s="329">
        <v>4</v>
      </c>
      <c r="D15" s="333">
        <v>1917</v>
      </c>
      <c r="E15" s="329"/>
      <c r="F15" s="329">
        <v>7</v>
      </c>
      <c r="G15" s="331">
        <v>0.43</v>
      </c>
      <c r="H15" s="331">
        <v>0</v>
      </c>
      <c r="I15" s="329" t="s">
        <v>289</v>
      </c>
      <c r="J15" s="329" t="s">
        <v>307</v>
      </c>
    </row>
    <row r="16" spans="1:10" ht="25.5">
      <c r="A16" s="329" t="s">
        <v>314</v>
      </c>
      <c r="B16" s="329" t="s">
        <v>309</v>
      </c>
      <c r="C16" s="329">
        <v>4</v>
      </c>
      <c r="D16" s="330">
        <v>35234</v>
      </c>
      <c r="E16" s="329"/>
      <c r="F16" s="329">
        <v>5</v>
      </c>
      <c r="G16" s="331">
        <v>0.4</v>
      </c>
      <c r="H16" s="331">
        <v>0</v>
      </c>
      <c r="I16" s="332" t="s">
        <v>289</v>
      </c>
      <c r="J16" s="329" t="s">
        <v>307</v>
      </c>
    </row>
    <row r="17" spans="1:10">
      <c r="A17" s="329" t="s">
        <v>312</v>
      </c>
      <c r="B17" s="329" t="s">
        <v>306</v>
      </c>
      <c r="C17" s="329">
        <v>4</v>
      </c>
      <c r="D17" s="330">
        <v>35114</v>
      </c>
      <c r="E17" s="329"/>
      <c r="F17" s="329">
        <v>8</v>
      </c>
      <c r="G17" s="331">
        <v>0.625</v>
      </c>
      <c r="H17" s="331">
        <v>0.125</v>
      </c>
      <c r="I17" s="332" t="s">
        <v>289</v>
      </c>
      <c r="J17" s="329" t="s">
        <v>307</v>
      </c>
    </row>
    <row r="19" spans="1:10">
      <c r="A19" s="447" t="s">
        <v>317</v>
      </c>
      <c r="B19" s="448"/>
      <c r="C19" s="448"/>
      <c r="D19" s="448"/>
      <c r="E19" s="448"/>
      <c r="F19" s="448"/>
      <c r="G19" s="448"/>
      <c r="H19" s="448"/>
      <c r="I19" s="448"/>
      <c r="J19" s="448"/>
    </row>
    <row r="20" spans="1:10" ht="38.25">
      <c r="A20" s="326" t="s">
        <v>293</v>
      </c>
      <c r="B20" s="327" t="s">
        <v>294</v>
      </c>
      <c r="C20" s="327" t="s">
        <v>295</v>
      </c>
      <c r="D20" s="327" t="s">
        <v>296</v>
      </c>
      <c r="E20" s="327" t="s">
        <v>297</v>
      </c>
      <c r="F20" s="327" t="s">
        <v>298</v>
      </c>
      <c r="G20" s="327" t="s">
        <v>299</v>
      </c>
      <c r="H20" s="327" t="s">
        <v>300</v>
      </c>
      <c r="I20" s="327" t="s">
        <v>301</v>
      </c>
      <c r="J20" s="327" t="s">
        <v>302</v>
      </c>
    </row>
    <row r="21" spans="1:10">
      <c r="A21" s="449" t="s">
        <v>303</v>
      </c>
      <c r="B21" s="450"/>
      <c r="C21" s="450"/>
      <c r="D21" s="450"/>
      <c r="E21" s="450"/>
      <c r="F21" s="450"/>
      <c r="G21" s="450"/>
      <c r="H21" s="450"/>
      <c r="I21" s="450"/>
      <c r="J21" s="451"/>
    </row>
    <row r="23" spans="1:10">
      <c r="A23" s="447" t="s">
        <v>318</v>
      </c>
      <c r="B23" s="448"/>
      <c r="C23" s="448"/>
      <c r="D23" s="448"/>
      <c r="E23" s="448"/>
      <c r="F23" s="448"/>
      <c r="G23" s="448"/>
      <c r="H23" s="448"/>
      <c r="I23" s="448"/>
      <c r="J23" s="448"/>
    </row>
    <row r="24" spans="1:10" ht="38.25">
      <c r="A24" s="326" t="s">
        <v>293</v>
      </c>
      <c r="B24" s="327" t="s">
        <v>294</v>
      </c>
      <c r="C24" s="327" t="s">
        <v>295</v>
      </c>
      <c r="D24" s="327" t="s">
        <v>296</v>
      </c>
      <c r="E24" s="327" t="s">
        <v>297</v>
      </c>
      <c r="F24" s="327" t="s">
        <v>298</v>
      </c>
      <c r="G24" s="327" t="s">
        <v>299</v>
      </c>
      <c r="H24" s="327" t="s">
        <v>300</v>
      </c>
      <c r="I24" s="327" t="s">
        <v>301</v>
      </c>
      <c r="J24" s="327" t="s">
        <v>302</v>
      </c>
    </row>
    <row r="25" spans="1:10">
      <c r="A25" s="334" t="s">
        <v>321</v>
      </c>
      <c r="B25" s="335" t="s">
        <v>322</v>
      </c>
      <c r="C25" s="335">
        <v>5</v>
      </c>
      <c r="D25" s="336">
        <v>40695</v>
      </c>
      <c r="E25" s="336">
        <v>42156</v>
      </c>
      <c r="F25" s="337">
        <v>3</v>
      </c>
      <c r="G25" s="331">
        <v>0.33</v>
      </c>
      <c r="H25" s="331">
        <v>0</v>
      </c>
      <c r="I25" s="337" t="s">
        <v>289</v>
      </c>
      <c r="J25" s="329" t="s">
        <v>307</v>
      </c>
    </row>
    <row r="26" spans="1:10">
      <c r="A26" s="334" t="s">
        <v>320</v>
      </c>
      <c r="B26" s="335" t="s">
        <v>309</v>
      </c>
      <c r="C26" s="335">
        <v>4</v>
      </c>
      <c r="D26" s="330">
        <v>35684</v>
      </c>
      <c r="E26" s="335"/>
      <c r="F26" s="337">
        <v>7</v>
      </c>
      <c r="G26" s="331">
        <v>0.28999999999999998</v>
      </c>
      <c r="H26" s="331">
        <v>0</v>
      </c>
      <c r="I26" s="337" t="s">
        <v>289</v>
      </c>
      <c r="J26" s="329" t="s">
        <v>307</v>
      </c>
    </row>
    <row r="27" spans="1:10" ht="25.5">
      <c r="A27" s="329" t="s">
        <v>319</v>
      </c>
      <c r="B27" s="329" t="s">
        <v>309</v>
      </c>
      <c r="C27" s="329">
        <v>4</v>
      </c>
      <c r="D27" s="330">
        <v>39050</v>
      </c>
      <c r="E27" s="329"/>
      <c r="F27" s="329">
        <v>5</v>
      </c>
      <c r="G27" s="331">
        <v>0.2</v>
      </c>
      <c r="H27" s="331">
        <v>0</v>
      </c>
      <c r="I27" s="329" t="s">
        <v>290</v>
      </c>
      <c r="J27" s="329" t="s">
        <v>307</v>
      </c>
    </row>
    <row r="29" spans="1:10">
      <c r="A29" s="447" t="s">
        <v>323</v>
      </c>
      <c r="B29" s="448"/>
      <c r="C29" s="448"/>
      <c r="D29" s="448"/>
      <c r="E29" s="448"/>
      <c r="F29" s="448"/>
      <c r="G29" s="448"/>
      <c r="H29" s="448"/>
      <c r="I29" s="448"/>
      <c r="J29" s="448"/>
    </row>
    <row r="30" spans="1:10" ht="38.25">
      <c r="A30" s="326" t="s">
        <v>293</v>
      </c>
      <c r="B30" s="327" t="s">
        <v>294</v>
      </c>
      <c r="C30" s="327" t="s">
        <v>295</v>
      </c>
      <c r="D30" s="327" t="s">
        <v>296</v>
      </c>
      <c r="E30" s="327" t="s">
        <v>297</v>
      </c>
      <c r="F30" s="327" t="s">
        <v>298</v>
      </c>
      <c r="G30" s="327" t="s">
        <v>299</v>
      </c>
      <c r="H30" s="327" t="s">
        <v>300</v>
      </c>
      <c r="I30" s="327" t="s">
        <v>301</v>
      </c>
      <c r="J30" s="327" t="s">
        <v>302</v>
      </c>
    </row>
    <row r="31" spans="1:10" ht="51">
      <c r="A31" s="332" t="s">
        <v>324</v>
      </c>
      <c r="B31" s="332" t="s">
        <v>316</v>
      </c>
      <c r="C31" s="329">
        <v>6</v>
      </c>
      <c r="D31" s="330">
        <v>41222</v>
      </c>
      <c r="E31" s="329" t="s">
        <v>325</v>
      </c>
      <c r="F31" s="329">
        <v>13</v>
      </c>
      <c r="G31" s="331">
        <v>0.23</v>
      </c>
      <c r="H31" s="331">
        <v>0</v>
      </c>
      <c r="I31" s="329" t="s">
        <v>289</v>
      </c>
      <c r="J31" s="329" t="s">
        <v>307</v>
      </c>
    </row>
    <row r="33" spans="1:10">
      <c r="A33" s="447" t="s">
        <v>326</v>
      </c>
      <c r="B33" s="448"/>
      <c r="C33" s="448"/>
      <c r="D33" s="448"/>
      <c r="E33" s="448"/>
      <c r="F33" s="448"/>
      <c r="G33" s="448"/>
      <c r="H33" s="448"/>
      <c r="I33" s="448"/>
      <c r="J33" s="448"/>
    </row>
    <row r="34" spans="1:10" ht="38.25">
      <c r="A34" s="326" t="s">
        <v>293</v>
      </c>
      <c r="B34" s="327" t="s">
        <v>294</v>
      </c>
      <c r="C34" s="327" t="s">
        <v>295</v>
      </c>
      <c r="D34" s="327" t="s">
        <v>296</v>
      </c>
      <c r="E34" s="327" t="s">
        <v>297</v>
      </c>
      <c r="F34" s="327" t="s">
        <v>298</v>
      </c>
      <c r="G34" s="327" t="s">
        <v>299</v>
      </c>
      <c r="H34" s="327" t="s">
        <v>300</v>
      </c>
      <c r="I34" s="327" t="s">
        <v>301</v>
      </c>
      <c r="J34" s="327" t="s">
        <v>302</v>
      </c>
    </row>
    <row r="35" spans="1:10">
      <c r="A35" s="447"/>
      <c r="B35" s="448"/>
      <c r="C35" s="448"/>
      <c r="D35" s="448"/>
      <c r="E35" s="448"/>
      <c r="F35" s="448"/>
      <c r="G35" s="448"/>
      <c r="H35" s="448"/>
      <c r="I35" s="448"/>
      <c r="J35" s="448"/>
    </row>
    <row r="36" spans="1:10">
      <c r="A36" s="329" t="s">
        <v>327</v>
      </c>
      <c r="B36" s="329" t="s">
        <v>306</v>
      </c>
      <c r="C36" s="329">
        <v>4</v>
      </c>
      <c r="D36" s="330">
        <v>38139</v>
      </c>
      <c r="E36" s="329"/>
      <c r="F36" s="329">
        <v>8</v>
      </c>
      <c r="G36" s="331">
        <v>0.125</v>
      </c>
      <c r="H36" s="331">
        <v>0</v>
      </c>
      <c r="I36" s="332" t="s">
        <v>289</v>
      </c>
      <c r="J36" s="329" t="s">
        <v>307</v>
      </c>
    </row>
    <row r="37" spans="1:10">
      <c r="A37" s="329" t="s">
        <v>328</v>
      </c>
      <c r="B37" s="329" t="s">
        <v>306</v>
      </c>
      <c r="C37" s="329">
        <v>4</v>
      </c>
      <c r="D37" s="330">
        <v>35431</v>
      </c>
      <c r="E37" s="329"/>
      <c r="F37" s="329">
        <v>4</v>
      </c>
      <c r="G37" s="331">
        <v>0.5</v>
      </c>
      <c r="H37" s="331">
        <v>0</v>
      </c>
      <c r="I37" s="332" t="s">
        <v>519</v>
      </c>
      <c r="J37" s="338" t="s">
        <v>113</v>
      </c>
    </row>
    <row r="38" spans="1:10" ht="51">
      <c r="A38" s="332" t="s">
        <v>330</v>
      </c>
      <c r="B38" s="329" t="s">
        <v>309</v>
      </c>
      <c r="C38" s="339" t="s">
        <v>331</v>
      </c>
      <c r="D38" s="330">
        <v>40169</v>
      </c>
      <c r="E38" s="329"/>
      <c r="F38" s="329">
        <v>8</v>
      </c>
      <c r="G38" s="331">
        <v>0.2</v>
      </c>
      <c r="H38" s="331">
        <v>0</v>
      </c>
      <c r="I38" s="329" t="s">
        <v>289</v>
      </c>
      <c r="J38" s="329" t="s">
        <v>307</v>
      </c>
    </row>
    <row r="39" spans="1:10">
      <c r="A39" s="332" t="s">
        <v>329</v>
      </c>
      <c r="B39" s="329" t="s">
        <v>306</v>
      </c>
      <c r="C39" s="340">
        <v>4</v>
      </c>
      <c r="D39" s="330">
        <v>40950</v>
      </c>
      <c r="E39" s="329"/>
      <c r="F39" s="329">
        <v>11</v>
      </c>
      <c r="G39" s="331">
        <v>0.3</v>
      </c>
      <c r="H39" s="331">
        <v>0</v>
      </c>
      <c r="I39" s="329" t="s">
        <v>289</v>
      </c>
      <c r="J39" s="329" t="s">
        <v>307</v>
      </c>
    </row>
    <row r="40" spans="1:10">
      <c r="A40" s="452" t="s">
        <v>332</v>
      </c>
      <c r="B40" s="452"/>
      <c r="C40" s="452"/>
      <c r="D40" s="452"/>
      <c r="E40" s="452"/>
      <c r="F40" s="452"/>
      <c r="G40" s="452"/>
      <c r="H40" s="452"/>
      <c r="I40" s="452"/>
      <c r="J40" s="452"/>
    </row>
    <row r="41" spans="1:10">
      <c r="A41" s="447" t="s">
        <v>333</v>
      </c>
      <c r="B41" s="448"/>
      <c r="C41" s="448"/>
      <c r="D41" s="448"/>
      <c r="E41" s="448"/>
      <c r="F41" s="448"/>
      <c r="G41" s="448"/>
      <c r="H41" s="448"/>
      <c r="I41" s="448"/>
      <c r="J41" s="448"/>
    </row>
    <row r="42" spans="1:10" ht="38.25">
      <c r="A42" s="326" t="s">
        <v>293</v>
      </c>
      <c r="B42" s="327" t="s">
        <v>294</v>
      </c>
      <c r="C42" s="327" t="s">
        <v>295</v>
      </c>
      <c r="D42" s="327" t="s">
        <v>296</v>
      </c>
      <c r="E42" s="327" t="s">
        <v>297</v>
      </c>
      <c r="F42" s="327" t="s">
        <v>298</v>
      </c>
      <c r="G42" s="327" t="s">
        <v>299</v>
      </c>
      <c r="H42" s="327" t="s">
        <v>300</v>
      </c>
      <c r="I42" s="327" t="s">
        <v>301</v>
      </c>
      <c r="J42" s="327" t="s">
        <v>302</v>
      </c>
    </row>
    <row r="43" spans="1:10">
      <c r="A43" s="329" t="s">
        <v>334</v>
      </c>
      <c r="B43" s="332" t="s">
        <v>306</v>
      </c>
      <c r="C43" s="329">
        <v>4</v>
      </c>
      <c r="D43" s="330">
        <v>35461</v>
      </c>
      <c r="E43" s="329"/>
      <c r="F43" s="329">
        <v>11</v>
      </c>
      <c r="G43" s="331">
        <v>0.36</v>
      </c>
      <c r="H43" s="331">
        <v>0</v>
      </c>
      <c r="I43" s="329" t="s">
        <v>289</v>
      </c>
      <c r="J43" s="329" t="s">
        <v>307</v>
      </c>
    </row>
    <row r="44" spans="1:10" ht="51">
      <c r="A44" s="332" t="s">
        <v>337</v>
      </c>
      <c r="B44" s="332" t="s">
        <v>322</v>
      </c>
      <c r="C44" s="329">
        <v>5</v>
      </c>
      <c r="D44" s="330">
        <v>39715</v>
      </c>
      <c r="E44" s="329" t="s">
        <v>338</v>
      </c>
      <c r="F44" s="329">
        <v>5</v>
      </c>
      <c r="G44" s="331">
        <v>0.4</v>
      </c>
      <c r="H44" s="331">
        <v>0</v>
      </c>
      <c r="I44" s="329" t="s">
        <v>289</v>
      </c>
      <c r="J44" s="341" t="s">
        <v>307</v>
      </c>
    </row>
    <row r="45" spans="1:10">
      <c r="A45" s="329" t="s">
        <v>335</v>
      </c>
      <c r="B45" s="332" t="s">
        <v>306</v>
      </c>
      <c r="C45" s="329">
        <v>4</v>
      </c>
      <c r="D45" s="330">
        <v>35431</v>
      </c>
      <c r="E45" s="329"/>
      <c r="F45" s="329">
        <v>10</v>
      </c>
      <c r="G45" s="331">
        <v>0.4</v>
      </c>
      <c r="H45" s="331">
        <v>0</v>
      </c>
      <c r="I45" s="332" t="s">
        <v>290</v>
      </c>
      <c r="J45" s="329" t="s">
        <v>307</v>
      </c>
    </row>
    <row r="46" spans="1:10">
      <c r="A46" s="329" t="s">
        <v>336</v>
      </c>
      <c r="B46" s="332" t="s">
        <v>306</v>
      </c>
      <c r="C46" s="329">
        <v>4</v>
      </c>
      <c r="D46" s="330">
        <v>35025</v>
      </c>
      <c r="E46" s="329"/>
      <c r="F46" s="329">
        <v>8</v>
      </c>
      <c r="G46" s="331">
        <v>0.25</v>
      </c>
      <c r="H46" s="331">
        <v>0.125</v>
      </c>
      <c r="I46" s="329" t="s">
        <v>289</v>
      </c>
      <c r="J46" s="341" t="s">
        <v>307</v>
      </c>
    </row>
    <row r="48" spans="1:10">
      <c r="A48" s="447" t="s">
        <v>339</v>
      </c>
      <c r="B48" s="448"/>
      <c r="C48" s="448"/>
      <c r="D48" s="448"/>
      <c r="E48" s="448"/>
      <c r="F48" s="448"/>
      <c r="G48" s="448"/>
      <c r="H48" s="448"/>
      <c r="I48" s="448"/>
      <c r="J48" s="448"/>
    </row>
    <row r="49" spans="1:10" ht="38.25">
      <c r="A49" s="326" t="s">
        <v>293</v>
      </c>
      <c r="B49" s="327" t="s">
        <v>294</v>
      </c>
      <c r="C49" s="327" t="s">
        <v>295</v>
      </c>
      <c r="D49" s="327" t="s">
        <v>296</v>
      </c>
      <c r="E49" s="327" t="s">
        <v>297</v>
      </c>
      <c r="F49" s="327" t="s">
        <v>298</v>
      </c>
      <c r="G49" s="327" t="s">
        <v>299</v>
      </c>
      <c r="H49" s="327" t="s">
        <v>300</v>
      </c>
      <c r="I49" s="327" t="s">
        <v>301</v>
      </c>
      <c r="J49" s="327" t="s">
        <v>302</v>
      </c>
    </row>
    <row r="50" spans="1:10">
      <c r="A50" s="449" t="s">
        <v>303</v>
      </c>
      <c r="B50" s="450"/>
      <c r="C50" s="450"/>
      <c r="D50" s="450"/>
      <c r="E50" s="450"/>
      <c r="F50" s="450"/>
      <c r="G50" s="450"/>
      <c r="H50" s="450"/>
      <c r="I50" s="450"/>
      <c r="J50" s="451"/>
    </row>
    <row r="52" spans="1:10">
      <c r="A52" s="447" t="s">
        <v>340</v>
      </c>
      <c r="B52" s="448"/>
      <c r="C52" s="448"/>
      <c r="D52" s="448"/>
      <c r="E52" s="448"/>
      <c r="F52" s="448"/>
      <c r="G52" s="448"/>
      <c r="H52" s="448"/>
      <c r="I52" s="448"/>
      <c r="J52" s="448"/>
    </row>
    <row r="53" spans="1:10" ht="38.25">
      <c r="A53" s="326" t="s">
        <v>293</v>
      </c>
      <c r="B53" s="327" t="s">
        <v>294</v>
      </c>
      <c r="C53" s="327" t="s">
        <v>295</v>
      </c>
      <c r="D53" s="327" t="s">
        <v>296</v>
      </c>
      <c r="E53" s="327" t="s">
        <v>297</v>
      </c>
      <c r="F53" s="327" t="s">
        <v>298</v>
      </c>
      <c r="G53" s="327" t="s">
        <v>299</v>
      </c>
      <c r="H53" s="327" t="s">
        <v>300</v>
      </c>
      <c r="I53" s="327" t="s">
        <v>301</v>
      </c>
      <c r="J53" s="327" t="s">
        <v>302</v>
      </c>
    </row>
    <row r="54" spans="1:10" ht="25.5">
      <c r="A54" s="329" t="s">
        <v>344</v>
      </c>
      <c r="B54" s="332" t="s">
        <v>309</v>
      </c>
      <c r="C54" s="329">
        <v>4</v>
      </c>
      <c r="D54" s="330">
        <v>35431</v>
      </c>
      <c r="E54" s="329"/>
      <c r="F54" s="329">
        <v>10</v>
      </c>
      <c r="G54" s="331">
        <v>0.5</v>
      </c>
      <c r="H54" s="331">
        <v>0</v>
      </c>
      <c r="I54" s="329" t="s">
        <v>290</v>
      </c>
      <c r="J54" s="329" t="s">
        <v>307</v>
      </c>
    </row>
    <row r="55" spans="1:10" ht="25.5">
      <c r="A55" s="332" t="s">
        <v>345</v>
      </c>
      <c r="B55" s="332" t="s">
        <v>309</v>
      </c>
      <c r="C55" s="329">
        <v>4</v>
      </c>
      <c r="D55" s="330">
        <v>36982</v>
      </c>
      <c r="E55" s="329"/>
      <c r="F55" s="329">
        <v>10</v>
      </c>
      <c r="G55" s="331">
        <v>0.3</v>
      </c>
      <c r="H55" s="331">
        <v>0.2</v>
      </c>
      <c r="I55" s="329" t="s">
        <v>290</v>
      </c>
      <c r="J55" s="329" t="s">
        <v>307</v>
      </c>
    </row>
    <row r="56" spans="1:10" ht="25.5">
      <c r="A56" s="329" t="s">
        <v>341</v>
      </c>
      <c r="B56" s="332" t="s">
        <v>309</v>
      </c>
      <c r="C56" s="329">
        <v>4</v>
      </c>
      <c r="D56" s="330">
        <v>37135</v>
      </c>
      <c r="E56" s="329"/>
      <c r="F56" s="329">
        <v>3</v>
      </c>
      <c r="G56" s="331">
        <v>0.33</v>
      </c>
      <c r="H56" s="331">
        <v>0</v>
      </c>
      <c r="I56" s="329" t="s">
        <v>289</v>
      </c>
      <c r="J56" s="329" t="s">
        <v>307</v>
      </c>
    </row>
    <row r="57" spans="1:10" ht="25.5">
      <c r="A57" s="329" t="s">
        <v>343</v>
      </c>
      <c r="B57" s="332" t="s">
        <v>309</v>
      </c>
      <c r="C57" s="329">
        <v>4</v>
      </c>
      <c r="D57" s="330">
        <v>38924</v>
      </c>
      <c r="E57" s="329"/>
      <c r="F57" s="329">
        <v>8</v>
      </c>
      <c r="G57" s="331">
        <v>0.25</v>
      </c>
      <c r="H57" s="331">
        <v>0.125</v>
      </c>
      <c r="I57" s="329" t="s">
        <v>289</v>
      </c>
      <c r="J57" s="329" t="s">
        <v>307</v>
      </c>
    </row>
    <row r="58" spans="1:10" ht="25.5">
      <c r="A58" s="332" t="s">
        <v>342</v>
      </c>
      <c r="B58" s="332" t="s">
        <v>309</v>
      </c>
      <c r="C58" s="329">
        <v>4</v>
      </c>
      <c r="D58" s="330">
        <v>35431</v>
      </c>
      <c r="E58" s="329"/>
      <c r="F58" s="329">
        <v>8</v>
      </c>
      <c r="G58" s="331">
        <v>0</v>
      </c>
      <c r="H58" s="331">
        <v>0</v>
      </c>
      <c r="I58" s="329" t="s">
        <v>289</v>
      </c>
      <c r="J58" s="329" t="s">
        <v>307</v>
      </c>
    </row>
    <row r="59" spans="1:10" ht="51">
      <c r="A59" s="332" t="s">
        <v>521</v>
      </c>
      <c r="B59" s="332" t="s">
        <v>316</v>
      </c>
      <c r="C59" s="329">
        <v>6</v>
      </c>
      <c r="D59" s="330">
        <v>41067</v>
      </c>
      <c r="E59" s="330">
        <v>41640</v>
      </c>
      <c r="F59" s="329"/>
      <c r="G59" s="331"/>
      <c r="H59" s="331"/>
      <c r="I59" s="329"/>
      <c r="J59" s="329"/>
    </row>
    <row r="60" spans="1:10" ht="51">
      <c r="A60" s="332" t="s">
        <v>520</v>
      </c>
      <c r="B60" s="332" t="s">
        <v>322</v>
      </c>
      <c r="C60" s="329">
        <v>5</v>
      </c>
      <c r="D60" s="330">
        <v>41183</v>
      </c>
      <c r="E60" s="330">
        <v>42644</v>
      </c>
      <c r="F60" s="329"/>
      <c r="G60" s="331"/>
      <c r="H60" s="331"/>
      <c r="I60" s="329"/>
      <c r="J60" s="329"/>
    </row>
    <row r="62" spans="1:10">
      <c r="A62" s="447" t="s">
        <v>347</v>
      </c>
      <c r="B62" s="448"/>
      <c r="C62" s="448"/>
      <c r="D62" s="448"/>
      <c r="E62" s="448"/>
      <c r="F62" s="448"/>
      <c r="G62" s="448"/>
      <c r="H62" s="448"/>
      <c r="I62" s="448"/>
      <c r="J62" s="448"/>
    </row>
    <row r="63" spans="1:10" ht="38.25">
      <c r="A63" s="326" t="s">
        <v>293</v>
      </c>
      <c r="B63" s="327" t="s">
        <v>294</v>
      </c>
      <c r="C63" s="327" t="s">
        <v>295</v>
      </c>
      <c r="D63" s="327" t="s">
        <v>296</v>
      </c>
      <c r="E63" s="327" t="s">
        <v>297</v>
      </c>
      <c r="F63" s="327" t="s">
        <v>298</v>
      </c>
      <c r="G63" s="327" t="s">
        <v>299</v>
      </c>
      <c r="H63" s="327" t="s">
        <v>300</v>
      </c>
      <c r="I63" s="327" t="s">
        <v>301</v>
      </c>
      <c r="J63" s="327" t="s">
        <v>302</v>
      </c>
    </row>
    <row r="64" spans="1:10" ht="25.5">
      <c r="A64" s="329" t="s">
        <v>348</v>
      </c>
      <c r="B64" s="332" t="s">
        <v>309</v>
      </c>
      <c r="C64" s="329">
        <v>4</v>
      </c>
      <c r="D64" s="330">
        <v>35643</v>
      </c>
      <c r="E64" s="329"/>
      <c r="F64" s="329">
        <v>178</v>
      </c>
      <c r="G64" s="331">
        <v>0.26</v>
      </c>
      <c r="H64" s="342" t="s">
        <v>349</v>
      </c>
      <c r="I64" s="332" t="s">
        <v>289</v>
      </c>
      <c r="J64" s="332" t="s">
        <v>307</v>
      </c>
    </row>
    <row r="65" spans="1:10">
      <c r="A65" s="332" t="s">
        <v>371</v>
      </c>
      <c r="B65" s="332" t="s">
        <v>306</v>
      </c>
      <c r="C65" s="329">
        <v>4</v>
      </c>
      <c r="D65" s="330">
        <v>35431</v>
      </c>
      <c r="E65" s="329"/>
      <c r="F65" s="329">
        <v>9</v>
      </c>
      <c r="G65" s="331">
        <v>0.44</v>
      </c>
      <c r="H65" s="331">
        <v>0.11</v>
      </c>
      <c r="I65" s="332" t="s">
        <v>289</v>
      </c>
      <c r="J65" s="329" t="s">
        <v>307</v>
      </c>
    </row>
    <row r="66" spans="1:10">
      <c r="A66" s="329" t="s">
        <v>350</v>
      </c>
      <c r="B66" s="332" t="s">
        <v>306</v>
      </c>
      <c r="C66" s="329">
        <v>4</v>
      </c>
      <c r="D66" s="330">
        <v>35431</v>
      </c>
      <c r="E66" s="329"/>
      <c r="F66" s="329">
        <v>6</v>
      </c>
      <c r="G66" s="331">
        <v>0.22</v>
      </c>
      <c r="H66" s="331">
        <v>0.17</v>
      </c>
      <c r="I66" s="332" t="s">
        <v>289</v>
      </c>
      <c r="J66" s="329" t="s">
        <v>307</v>
      </c>
    </row>
  </sheetData>
  <mergeCells count="16">
    <mergeCell ref="A21:J21"/>
    <mergeCell ref="A2:J2"/>
    <mergeCell ref="A4:J4"/>
    <mergeCell ref="A6:J6"/>
    <mergeCell ref="A12:J12"/>
    <mergeCell ref="A19:J19"/>
    <mergeCell ref="A48:J48"/>
    <mergeCell ref="A50:J50"/>
    <mergeCell ref="A52:J52"/>
    <mergeCell ref="A62:J62"/>
    <mergeCell ref="A23:J23"/>
    <mergeCell ref="A29:J29"/>
    <mergeCell ref="A33:J33"/>
    <mergeCell ref="A35:J35"/>
    <mergeCell ref="A40:J40"/>
    <mergeCell ref="A41:J41"/>
  </mergeCells>
  <pageMargins left="0.3" right="0.22" top="0.41" bottom="0.47"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dimension ref="A2:E391"/>
  <sheetViews>
    <sheetView showGridLines="0" zoomScale="85" zoomScaleNormal="85" workbookViewId="0">
      <selection activeCell="F14" sqref="F14"/>
    </sheetView>
  </sheetViews>
  <sheetFormatPr defaultRowHeight="12.75"/>
  <cols>
    <col min="1" max="1" width="53.28515625" style="353" customWidth="1"/>
    <col min="2" max="2" width="40.5703125" style="353" bestFit="1" customWidth="1"/>
    <col min="3" max="3" width="17.7109375" style="363" bestFit="1" customWidth="1"/>
    <col min="4" max="5" width="9.140625" style="353"/>
    <col min="6" max="6" width="32.5703125" style="353" bestFit="1" customWidth="1"/>
    <col min="7" max="16384" width="9.140625" style="353"/>
  </cols>
  <sheetData>
    <row r="2" spans="1:5">
      <c r="A2" s="453" t="s">
        <v>292</v>
      </c>
      <c r="B2" s="454"/>
      <c r="C2" s="455"/>
      <c r="E2" s="354"/>
    </row>
    <row r="3" spans="1:5" ht="25.5">
      <c r="A3" s="355" t="s">
        <v>293</v>
      </c>
      <c r="B3" s="355" t="s">
        <v>592</v>
      </c>
      <c r="C3" s="356" t="s">
        <v>352</v>
      </c>
      <c r="E3" s="354"/>
    </row>
    <row r="4" spans="1:5">
      <c r="A4" s="456" t="s">
        <v>353</v>
      </c>
      <c r="B4" s="457"/>
      <c r="C4" s="458"/>
      <c r="E4" s="354"/>
    </row>
    <row r="6" spans="1:5">
      <c r="A6" s="453" t="s">
        <v>304</v>
      </c>
      <c r="B6" s="454"/>
      <c r="C6" s="455"/>
      <c r="E6" s="354"/>
    </row>
    <row r="7" spans="1:5" s="354" customFormat="1" ht="25.5">
      <c r="A7" s="355" t="s">
        <v>293</v>
      </c>
      <c r="B7" s="355" t="s">
        <v>592</v>
      </c>
      <c r="C7" s="356" t="s">
        <v>354</v>
      </c>
    </row>
    <row r="8" spans="1:5" s="354" customFormat="1">
      <c r="A8" s="357" t="s">
        <v>305</v>
      </c>
      <c r="B8" s="345" t="s">
        <v>593</v>
      </c>
      <c r="C8" s="358">
        <v>27020.33</v>
      </c>
    </row>
    <row r="9" spans="1:5" s="354" customFormat="1">
      <c r="A9" s="357" t="s">
        <v>305</v>
      </c>
      <c r="B9" s="345" t="s">
        <v>594</v>
      </c>
      <c r="C9" s="358">
        <v>12154.17</v>
      </c>
    </row>
    <row r="10" spans="1:5" s="354" customFormat="1">
      <c r="A10" s="357" t="s">
        <v>305</v>
      </c>
      <c r="B10" s="345" t="s">
        <v>595</v>
      </c>
      <c r="C10" s="358">
        <v>27020.33</v>
      </c>
    </row>
    <row r="11" spans="1:5" s="354" customFormat="1">
      <c r="A11" s="357" t="s">
        <v>305</v>
      </c>
      <c r="B11" s="345" t="s">
        <v>596</v>
      </c>
      <c r="C11" s="358">
        <v>12154.17</v>
      </c>
    </row>
    <row r="12" spans="1:5" s="354" customFormat="1">
      <c r="A12" s="357" t="s">
        <v>305</v>
      </c>
      <c r="B12" s="345" t="s">
        <v>597</v>
      </c>
      <c r="C12" s="358">
        <v>27020.33</v>
      </c>
    </row>
    <row r="13" spans="1:5" s="354" customFormat="1">
      <c r="A13" s="357" t="s">
        <v>305</v>
      </c>
      <c r="B13" s="347" t="s">
        <v>598</v>
      </c>
      <c r="C13" s="358">
        <v>6641.63</v>
      </c>
    </row>
    <row r="14" spans="1:5" s="354" customFormat="1">
      <c r="A14" s="357" t="s">
        <v>305</v>
      </c>
      <c r="B14" s="345" t="s">
        <v>599</v>
      </c>
      <c r="C14" s="358">
        <v>27020.33</v>
      </c>
    </row>
    <row r="15" spans="1:5" s="354" customFormat="1">
      <c r="A15" s="357" t="s">
        <v>305</v>
      </c>
      <c r="B15" s="345" t="s">
        <v>600</v>
      </c>
      <c r="C15" s="358">
        <v>12154.17</v>
      </c>
    </row>
    <row r="16" spans="1:5" s="354" customFormat="1">
      <c r="A16" s="357" t="s">
        <v>305</v>
      </c>
      <c r="B16" s="345" t="s">
        <v>601</v>
      </c>
      <c r="C16" s="358">
        <v>12154.17</v>
      </c>
    </row>
    <row r="17" spans="1:3" s="354" customFormat="1">
      <c r="A17" s="357" t="s">
        <v>305</v>
      </c>
      <c r="B17" s="347" t="s">
        <v>602</v>
      </c>
      <c r="C17" s="358">
        <v>27020.33</v>
      </c>
    </row>
    <row r="18" spans="1:3" s="354" customFormat="1">
      <c r="A18" s="357"/>
      <c r="B18" s="345"/>
      <c r="C18" s="358"/>
    </row>
    <row r="19" spans="1:3" s="354" customFormat="1">
      <c r="A19" s="357" t="s">
        <v>308</v>
      </c>
      <c r="B19" s="345" t="s">
        <v>603</v>
      </c>
      <c r="C19" s="359">
        <v>165</v>
      </c>
    </row>
    <row r="20" spans="1:3" s="354" customFormat="1">
      <c r="A20" s="357" t="s">
        <v>308</v>
      </c>
      <c r="B20" s="345" t="s">
        <v>604</v>
      </c>
      <c r="C20" s="359">
        <v>330</v>
      </c>
    </row>
    <row r="21" spans="1:3" s="354" customFormat="1">
      <c r="A21" s="357" t="s">
        <v>308</v>
      </c>
      <c r="B21" s="345" t="s">
        <v>605</v>
      </c>
      <c r="C21" s="359">
        <v>1338.4</v>
      </c>
    </row>
    <row r="22" spans="1:3" s="354" customFormat="1">
      <c r="A22" s="357" t="s">
        <v>308</v>
      </c>
      <c r="B22" s="345" t="s">
        <v>606</v>
      </c>
      <c r="C22" s="359">
        <v>1531.76</v>
      </c>
    </row>
    <row r="23" spans="1:3" s="354" customFormat="1">
      <c r="A23" s="357" t="s">
        <v>308</v>
      </c>
      <c r="B23" s="345" t="s">
        <v>607</v>
      </c>
      <c r="C23" s="359">
        <v>165</v>
      </c>
    </row>
    <row r="24" spans="1:3" s="354" customFormat="1">
      <c r="A24" s="357" t="s">
        <v>308</v>
      </c>
      <c r="B24" s="345" t="s">
        <v>608</v>
      </c>
      <c r="C24" s="359">
        <v>825</v>
      </c>
    </row>
    <row r="25" spans="1:3" s="354" customFormat="1">
      <c r="A25" s="357" t="s">
        <v>308</v>
      </c>
      <c r="B25" s="345" t="s">
        <v>609</v>
      </c>
      <c r="C25" s="359">
        <v>330</v>
      </c>
    </row>
    <row r="26" spans="1:3" s="354" customFormat="1">
      <c r="A26" s="357" t="s">
        <v>308</v>
      </c>
      <c r="B26" s="345" t="s">
        <v>610</v>
      </c>
      <c r="C26" s="359">
        <v>1167.8</v>
      </c>
    </row>
    <row r="27" spans="1:3" s="354" customFormat="1">
      <c r="A27" s="357" t="s">
        <v>308</v>
      </c>
      <c r="B27" s="345" t="s">
        <v>611</v>
      </c>
      <c r="C27" s="359">
        <v>686.2</v>
      </c>
    </row>
    <row r="28" spans="1:3" s="354" customFormat="1">
      <c r="A28" s="357" t="s">
        <v>308</v>
      </c>
      <c r="B28" s="345" t="s">
        <v>612</v>
      </c>
      <c r="C28" s="359">
        <v>330</v>
      </c>
    </row>
    <row r="29" spans="1:3" s="354" customFormat="1">
      <c r="A29" s="357" t="s">
        <v>308</v>
      </c>
      <c r="B29" s="345" t="s">
        <v>613</v>
      </c>
      <c r="C29" s="359">
        <v>1875.48</v>
      </c>
    </row>
    <row r="30" spans="1:3" s="354" customFormat="1">
      <c r="A30" s="357" t="s">
        <v>308</v>
      </c>
      <c r="B30" s="345" t="s">
        <v>614</v>
      </c>
      <c r="C30" s="359">
        <v>17166.080000000002</v>
      </c>
    </row>
    <row r="31" spans="1:3" s="354" customFormat="1">
      <c r="A31" s="357"/>
      <c r="B31" s="348"/>
      <c r="C31" s="359"/>
    </row>
    <row r="32" spans="1:3" s="354" customFormat="1">
      <c r="A32" s="357" t="s">
        <v>310</v>
      </c>
      <c r="B32" s="345" t="s">
        <v>615</v>
      </c>
      <c r="C32" s="358">
        <v>235.3</v>
      </c>
    </row>
    <row r="33" spans="1:5" s="354" customFormat="1">
      <c r="A33" s="357" t="s">
        <v>310</v>
      </c>
      <c r="B33" s="345" t="s">
        <v>616</v>
      </c>
      <c r="C33" s="358">
        <v>549.20000000000005</v>
      </c>
    </row>
    <row r="34" spans="1:5" s="354" customFormat="1">
      <c r="A34" s="357" t="s">
        <v>310</v>
      </c>
      <c r="B34" s="345" t="s">
        <v>617</v>
      </c>
      <c r="C34" s="358">
        <v>493.4</v>
      </c>
    </row>
    <row r="35" spans="1:5" s="354" customFormat="1">
      <c r="A35" s="357" t="s">
        <v>310</v>
      </c>
      <c r="B35" s="345" t="s">
        <v>618</v>
      </c>
      <c r="C35" s="360">
        <v>886.5</v>
      </c>
    </row>
    <row r="36" spans="1:5" s="354" customFormat="1">
      <c r="A36" s="357" t="s">
        <v>310</v>
      </c>
      <c r="B36" s="345" t="s">
        <v>619</v>
      </c>
      <c r="C36" s="358">
        <v>993.8</v>
      </c>
      <c r="E36" s="353"/>
    </row>
    <row r="37" spans="1:5" s="354" customFormat="1">
      <c r="A37" s="357" t="s">
        <v>310</v>
      </c>
      <c r="B37" s="345" t="s">
        <v>620</v>
      </c>
      <c r="C37" s="358">
        <v>356.2</v>
      </c>
      <c r="E37" s="353"/>
    </row>
    <row r="38" spans="1:5" s="354" customFormat="1">
      <c r="A38" s="357" t="s">
        <v>310</v>
      </c>
      <c r="B38" s="345" t="s">
        <v>621</v>
      </c>
      <c r="C38" s="358">
        <v>850</v>
      </c>
      <c r="E38" s="353"/>
    </row>
    <row r="39" spans="1:5" s="354" customFormat="1">
      <c r="A39" s="357" t="s">
        <v>310</v>
      </c>
      <c r="B39" s="345" t="s">
        <v>622</v>
      </c>
      <c r="C39" s="358">
        <v>17.399999999999999</v>
      </c>
      <c r="E39" s="353"/>
    </row>
    <row r="40" spans="1:5" s="354" customFormat="1">
      <c r="A40" s="357" t="s">
        <v>310</v>
      </c>
      <c r="B40" s="345" t="s">
        <v>623</v>
      </c>
      <c r="C40" s="358">
        <v>179.9</v>
      </c>
      <c r="E40" s="353"/>
    </row>
    <row r="41" spans="1:5" s="354" customFormat="1">
      <c r="A41" s="357" t="s">
        <v>310</v>
      </c>
      <c r="B41" s="345" t="s">
        <v>624</v>
      </c>
      <c r="C41" s="358">
        <v>0</v>
      </c>
      <c r="E41" s="353"/>
    </row>
    <row r="42" spans="1:5" s="354" customFormat="1">
      <c r="A42" s="357" t="s">
        <v>310</v>
      </c>
      <c r="B42" s="345" t="s">
        <v>625</v>
      </c>
      <c r="C42" s="358">
        <v>740</v>
      </c>
      <c r="E42" s="353"/>
    </row>
    <row r="44" spans="1:5">
      <c r="A44" s="453" t="s">
        <v>356</v>
      </c>
      <c r="B44" s="454"/>
      <c r="C44" s="455"/>
    </row>
    <row r="45" spans="1:5" ht="25.5">
      <c r="A45" s="355" t="s">
        <v>293</v>
      </c>
      <c r="B45" s="355" t="s">
        <v>592</v>
      </c>
      <c r="C45" s="356" t="s">
        <v>354</v>
      </c>
    </row>
    <row r="46" spans="1:5">
      <c r="A46" s="357" t="s">
        <v>312</v>
      </c>
      <c r="B46" s="345" t="s">
        <v>626</v>
      </c>
      <c r="C46" s="361">
        <v>9479.6</v>
      </c>
    </row>
    <row r="47" spans="1:5">
      <c r="A47" s="357" t="s">
        <v>312</v>
      </c>
      <c r="B47" s="345" t="s">
        <v>627</v>
      </c>
      <c r="C47" s="361">
        <v>9479.6</v>
      </c>
    </row>
    <row r="48" spans="1:5">
      <c r="A48" s="357" t="s">
        <v>312</v>
      </c>
      <c r="B48" s="345" t="s">
        <v>628</v>
      </c>
      <c r="C48" s="361">
        <v>9479.6</v>
      </c>
    </row>
    <row r="49" spans="1:3">
      <c r="A49" s="357" t="s">
        <v>312</v>
      </c>
      <c r="B49" s="345" t="s">
        <v>629</v>
      </c>
      <c r="C49" s="361">
        <v>9479.6</v>
      </c>
    </row>
    <row r="50" spans="1:3">
      <c r="A50" s="357" t="s">
        <v>312</v>
      </c>
      <c r="B50" s="345" t="s">
        <v>630</v>
      </c>
      <c r="C50" s="361">
        <v>9479.6</v>
      </c>
    </row>
    <row r="51" spans="1:3">
      <c r="A51" s="357" t="s">
        <v>312</v>
      </c>
      <c r="B51" s="345" t="s">
        <v>631</v>
      </c>
      <c r="C51" s="361">
        <v>9479.6</v>
      </c>
    </row>
    <row r="52" spans="1:3">
      <c r="A52" s="357" t="s">
        <v>312</v>
      </c>
      <c r="B52" s="345" t="s">
        <v>632</v>
      </c>
      <c r="C52" s="362">
        <v>9479.6</v>
      </c>
    </row>
    <row r="53" spans="1:3">
      <c r="A53" s="357" t="s">
        <v>312</v>
      </c>
      <c r="B53" s="345" t="s">
        <v>633</v>
      </c>
      <c r="C53" s="361">
        <v>40997.519999999997</v>
      </c>
    </row>
    <row r="54" spans="1:3">
      <c r="B54" s="349"/>
    </row>
    <row r="55" spans="1:3">
      <c r="A55" s="357" t="s">
        <v>313</v>
      </c>
      <c r="B55" s="345" t="s">
        <v>634</v>
      </c>
      <c r="C55" s="361">
        <v>4136.5600000000004</v>
      </c>
    </row>
    <row r="56" spans="1:3">
      <c r="A56" s="357" t="s">
        <v>313</v>
      </c>
      <c r="B56" s="345" t="s">
        <v>635</v>
      </c>
      <c r="C56" s="361">
        <v>30748</v>
      </c>
    </row>
    <row r="57" spans="1:3">
      <c r="A57" s="357" t="s">
        <v>313</v>
      </c>
      <c r="B57" s="345" t="s">
        <v>629</v>
      </c>
      <c r="C57" s="361">
        <v>3974.77</v>
      </c>
    </row>
    <row r="58" spans="1:3">
      <c r="A58" s="357" t="s">
        <v>313</v>
      </c>
      <c r="B58" s="345" t="s">
        <v>636</v>
      </c>
      <c r="C58" s="361">
        <v>3647</v>
      </c>
    </row>
    <row r="59" spans="1:3">
      <c r="A59" s="357" t="s">
        <v>313</v>
      </c>
      <c r="B59" s="345" t="s">
        <v>637</v>
      </c>
      <c r="C59" s="361">
        <v>3055</v>
      </c>
    </row>
    <row r="60" spans="1:3">
      <c r="A60" s="357" t="s">
        <v>313</v>
      </c>
      <c r="B60" s="345" t="s">
        <v>638</v>
      </c>
      <c r="C60" s="361">
        <v>3761</v>
      </c>
    </row>
    <row r="61" spans="1:3">
      <c r="A61" s="357" t="s">
        <v>313</v>
      </c>
      <c r="B61" s="345" t="s">
        <v>639</v>
      </c>
      <c r="C61" s="361">
        <v>2820</v>
      </c>
    </row>
    <row r="62" spans="1:3">
      <c r="A62" s="357"/>
      <c r="B62" s="345"/>
      <c r="C62" s="361"/>
    </row>
    <row r="63" spans="1:3">
      <c r="A63" s="357" t="s">
        <v>314</v>
      </c>
      <c r="B63" s="345" t="s">
        <v>640</v>
      </c>
      <c r="C63" s="361">
        <v>4739.8</v>
      </c>
    </row>
    <row r="64" spans="1:3">
      <c r="A64" s="357" t="s">
        <v>314</v>
      </c>
      <c r="B64" s="345" t="s">
        <v>641</v>
      </c>
      <c r="C64" s="361">
        <v>4739.8</v>
      </c>
    </row>
    <row r="65" spans="1:3">
      <c r="A65" s="357" t="s">
        <v>314</v>
      </c>
      <c r="B65" s="345" t="s">
        <v>642</v>
      </c>
      <c r="C65" s="361">
        <v>4739.8</v>
      </c>
    </row>
    <row r="66" spans="1:3">
      <c r="A66" s="357" t="s">
        <v>314</v>
      </c>
      <c r="B66" s="345" t="s">
        <v>643</v>
      </c>
      <c r="C66" s="361">
        <v>6600</v>
      </c>
    </row>
    <row r="67" spans="1:3">
      <c r="A67" s="357" t="s">
        <v>314</v>
      </c>
      <c r="B67" s="345" t="s">
        <v>644</v>
      </c>
      <c r="C67" s="361">
        <v>4739.8</v>
      </c>
    </row>
    <row r="68" spans="1:3">
      <c r="A68" s="357"/>
      <c r="B68" s="345"/>
      <c r="C68" s="361"/>
    </row>
    <row r="69" spans="1:3">
      <c r="A69" s="357" t="s">
        <v>315</v>
      </c>
      <c r="B69" s="350" t="s">
        <v>645</v>
      </c>
      <c r="C69" s="361">
        <v>20132</v>
      </c>
    </row>
    <row r="70" spans="1:3">
      <c r="A70" s="357" t="s">
        <v>315</v>
      </c>
      <c r="B70" s="350" t="s">
        <v>646</v>
      </c>
      <c r="C70" s="361">
        <v>20132</v>
      </c>
    </row>
    <row r="71" spans="1:3">
      <c r="A71" s="357" t="s">
        <v>315</v>
      </c>
      <c r="B71" s="350" t="s">
        <v>647</v>
      </c>
      <c r="C71" s="361">
        <v>20132</v>
      </c>
    </row>
    <row r="72" spans="1:3">
      <c r="A72" s="364" t="s">
        <v>522</v>
      </c>
      <c r="B72" s="357"/>
      <c r="C72" s="361"/>
    </row>
    <row r="74" spans="1:3">
      <c r="A74" s="453" t="s">
        <v>317</v>
      </c>
      <c r="B74" s="454"/>
      <c r="C74" s="455"/>
    </row>
    <row r="75" spans="1:3" ht="25.5">
      <c r="A75" s="355" t="s">
        <v>293</v>
      </c>
      <c r="B75" s="355" t="s">
        <v>592</v>
      </c>
      <c r="C75" s="356" t="s">
        <v>354</v>
      </c>
    </row>
    <row r="76" spans="1:3">
      <c r="A76" s="465" t="s">
        <v>353</v>
      </c>
      <c r="B76" s="457"/>
      <c r="C76" s="458"/>
    </row>
    <row r="78" spans="1:3">
      <c r="A78" s="453" t="s">
        <v>318</v>
      </c>
      <c r="B78" s="454"/>
      <c r="C78" s="455"/>
    </row>
    <row r="79" spans="1:3" ht="25.5">
      <c r="A79" s="355" t="s">
        <v>293</v>
      </c>
      <c r="B79" s="355" t="s">
        <v>592</v>
      </c>
      <c r="C79" s="356" t="s">
        <v>354</v>
      </c>
    </row>
    <row r="80" spans="1:3">
      <c r="A80" s="357" t="s">
        <v>319</v>
      </c>
      <c r="B80" s="345" t="s">
        <v>648</v>
      </c>
      <c r="C80" s="361">
        <v>3630</v>
      </c>
    </row>
    <row r="81" spans="1:3">
      <c r="A81" s="357" t="s">
        <v>319</v>
      </c>
      <c r="B81" s="345" t="s">
        <v>649</v>
      </c>
      <c r="C81" s="361">
        <v>3510</v>
      </c>
    </row>
    <row r="82" spans="1:3">
      <c r="A82" s="357" t="s">
        <v>319</v>
      </c>
      <c r="B82" s="345" t="s">
        <v>650</v>
      </c>
      <c r="C82" s="361">
        <v>3680</v>
      </c>
    </row>
    <row r="83" spans="1:3">
      <c r="A83" s="357" t="s">
        <v>319</v>
      </c>
      <c r="B83" s="345" t="s">
        <v>651</v>
      </c>
      <c r="C83" s="361">
        <v>6060</v>
      </c>
    </row>
    <row r="84" spans="1:3">
      <c r="A84" s="357" t="s">
        <v>319</v>
      </c>
      <c r="B84" s="345" t="s">
        <v>652</v>
      </c>
      <c r="C84" s="361">
        <v>3548</v>
      </c>
    </row>
    <row r="85" spans="1:3">
      <c r="A85" s="357" t="s">
        <v>319</v>
      </c>
      <c r="B85" s="345" t="s">
        <v>596</v>
      </c>
      <c r="C85" s="361">
        <v>4365</v>
      </c>
    </row>
    <row r="86" spans="1:3">
      <c r="A86" s="357" t="s">
        <v>319</v>
      </c>
      <c r="B86" s="345" t="s">
        <v>653</v>
      </c>
      <c r="C86" s="365" t="s">
        <v>361</v>
      </c>
    </row>
    <row r="87" spans="1:3">
      <c r="A87" s="357" t="s">
        <v>319</v>
      </c>
      <c r="B87" s="345" t="s">
        <v>654</v>
      </c>
      <c r="C87" s="365" t="s">
        <v>361</v>
      </c>
    </row>
    <row r="88" spans="1:3">
      <c r="A88" s="357" t="s">
        <v>319</v>
      </c>
      <c r="B88" s="345" t="s">
        <v>655</v>
      </c>
      <c r="C88" s="361">
        <v>3510</v>
      </c>
    </row>
    <row r="89" spans="1:3">
      <c r="A89" s="357"/>
      <c r="B89" s="345"/>
      <c r="C89" s="361"/>
    </row>
    <row r="90" spans="1:3">
      <c r="A90" s="357" t="s">
        <v>320</v>
      </c>
      <c r="B90" s="345" t="s">
        <v>656</v>
      </c>
      <c r="C90" s="365" t="s">
        <v>361</v>
      </c>
    </row>
    <row r="91" spans="1:3">
      <c r="A91" s="357" t="s">
        <v>320</v>
      </c>
      <c r="B91" s="345" t="s">
        <v>657</v>
      </c>
      <c r="C91" s="365">
        <v>1259</v>
      </c>
    </row>
    <row r="92" spans="1:3">
      <c r="A92" s="357" t="s">
        <v>320</v>
      </c>
      <c r="B92" s="345" t="s">
        <v>658</v>
      </c>
      <c r="C92" s="365" t="s">
        <v>361</v>
      </c>
    </row>
    <row r="93" spans="1:3">
      <c r="A93" s="357" t="s">
        <v>320</v>
      </c>
      <c r="B93" s="345" t="s">
        <v>659</v>
      </c>
      <c r="C93" s="365" t="s">
        <v>361</v>
      </c>
    </row>
    <row r="94" spans="1:3">
      <c r="A94" s="357" t="s">
        <v>320</v>
      </c>
      <c r="B94" s="345" t="s">
        <v>660</v>
      </c>
      <c r="C94" s="365">
        <v>1550</v>
      </c>
    </row>
    <row r="95" spans="1:3">
      <c r="A95" s="357" t="s">
        <v>320</v>
      </c>
      <c r="B95" s="345" t="s">
        <v>661</v>
      </c>
      <c r="C95" s="365" t="s">
        <v>361</v>
      </c>
    </row>
    <row r="96" spans="1:3">
      <c r="A96" s="357" t="s">
        <v>320</v>
      </c>
      <c r="B96" s="345" t="s">
        <v>662</v>
      </c>
      <c r="C96" s="365">
        <v>1144</v>
      </c>
    </row>
    <row r="97" spans="1:3">
      <c r="A97" s="357" t="s">
        <v>320</v>
      </c>
      <c r="B97" s="345" t="s">
        <v>663</v>
      </c>
      <c r="C97" s="365">
        <v>1611</v>
      </c>
    </row>
    <row r="98" spans="1:3">
      <c r="A98" s="357"/>
      <c r="B98" s="345"/>
      <c r="C98" s="361"/>
    </row>
    <row r="99" spans="1:3">
      <c r="A99" s="357" t="s">
        <v>321</v>
      </c>
      <c r="B99" s="345" t="s">
        <v>664</v>
      </c>
      <c r="C99" s="361">
        <v>26534.25</v>
      </c>
    </row>
    <row r="100" spans="1:3">
      <c r="A100" s="357" t="s">
        <v>321</v>
      </c>
      <c r="B100" s="345" t="s">
        <v>665</v>
      </c>
      <c r="C100" s="361">
        <v>53701.919999999998</v>
      </c>
    </row>
    <row r="101" spans="1:3">
      <c r="A101" s="357" t="s">
        <v>321</v>
      </c>
      <c r="B101" s="345" t="s">
        <v>666</v>
      </c>
      <c r="C101" s="361">
        <v>40958.639999999999</v>
      </c>
    </row>
    <row r="103" spans="1:3">
      <c r="A103" s="453" t="s">
        <v>323</v>
      </c>
      <c r="B103" s="454"/>
      <c r="C103" s="455"/>
    </row>
    <row r="104" spans="1:3" ht="25.5">
      <c r="A104" s="355" t="s">
        <v>293</v>
      </c>
      <c r="B104" s="355" t="s">
        <v>592</v>
      </c>
      <c r="C104" s="356" t="s">
        <v>354</v>
      </c>
    </row>
    <row r="105" spans="1:3">
      <c r="A105" s="357" t="s">
        <v>324</v>
      </c>
      <c r="B105" s="350" t="s">
        <v>667</v>
      </c>
      <c r="C105" s="366">
        <v>0</v>
      </c>
    </row>
    <row r="106" spans="1:3">
      <c r="A106" s="357" t="s">
        <v>324</v>
      </c>
      <c r="B106" s="350" t="s">
        <v>668</v>
      </c>
      <c r="C106" s="366">
        <v>0</v>
      </c>
    </row>
    <row r="107" spans="1:3">
      <c r="A107" s="357" t="s">
        <v>324</v>
      </c>
      <c r="B107" s="350" t="s">
        <v>669</v>
      </c>
      <c r="C107" s="366">
        <v>0</v>
      </c>
    </row>
    <row r="108" spans="1:3">
      <c r="A108" s="357" t="s">
        <v>324</v>
      </c>
      <c r="B108" s="350" t="s">
        <v>670</v>
      </c>
      <c r="C108" s="366">
        <v>0</v>
      </c>
    </row>
    <row r="109" spans="1:3">
      <c r="A109" s="357" t="s">
        <v>324</v>
      </c>
      <c r="B109" s="350" t="s">
        <v>671</v>
      </c>
      <c r="C109" s="366">
        <v>0</v>
      </c>
    </row>
    <row r="110" spans="1:3">
      <c r="A110" s="357" t="s">
        <v>324</v>
      </c>
      <c r="B110" s="350" t="s">
        <v>672</v>
      </c>
      <c r="C110" s="366">
        <v>0</v>
      </c>
    </row>
    <row r="111" spans="1:3">
      <c r="A111" s="357" t="s">
        <v>324</v>
      </c>
      <c r="B111" s="350" t="s">
        <v>673</v>
      </c>
      <c r="C111" s="366">
        <v>0</v>
      </c>
    </row>
    <row r="112" spans="1:3">
      <c r="A112" s="357" t="s">
        <v>324</v>
      </c>
      <c r="B112" s="350" t="s">
        <v>674</v>
      </c>
      <c r="C112" s="366">
        <v>0</v>
      </c>
    </row>
    <row r="113" spans="1:3">
      <c r="A113" s="357" t="s">
        <v>324</v>
      </c>
      <c r="B113" s="350" t="s">
        <v>675</v>
      </c>
      <c r="C113" s="366">
        <v>0</v>
      </c>
    </row>
    <row r="114" spans="1:3">
      <c r="A114" s="357" t="s">
        <v>324</v>
      </c>
      <c r="B114" s="350" t="s">
        <v>676</v>
      </c>
      <c r="C114" s="366">
        <v>0</v>
      </c>
    </row>
    <row r="115" spans="1:3">
      <c r="A115" s="357" t="s">
        <v>324</v>
      </c>
      <c r="B115" s="350" t="s">
        <v>677</v>
      </c>
      <c r="C115" s="366">
        <v>0</v>
      </c>
    </row>
    <row r="116" spans="1:3">
      <c r="A116" s="357" t="s">
        <v>324</v>
      </c>
      <c r="B116" s="350" t="s">
        <v>678</v>
      </c>
      <c r="C116" s="366">
        <v>0</v>
      </c>
    </row>
    <row r="117" spans="1:3">
      <c r="A117" s="357" t="s">
        <v>324</v>
      </c>
      <c r="B117" s="350" t="s">
        <v>679</v>
      </c>
      <c r="C117" s="366">
        <v>0</v>
      </c>
    </row>
    <row r="118" spans="1:3" ht="51" customHeight="1">
      <c r="A118" s="459" t="s">
        <v>362</v>
      </c>
      <c r="B118" s="460"/>
      <c r="C118" s="461"/>
    </row>
    <row r="120" spans="1:3">
      <c r="A120" s="453" t="s">
        <v>326</v>
      </c>
      <c r="B120" s="454"/>
      <c r="C120" s="455"/>
    </row>
    <row r="121" spans="1:3" ht="25.5">
      <c r="A121" s="355" t="s">
        <v>293</v>
      </c>
      <c r="B121" s="355" t="s">
        <v>592</v>
      </c>
      <c r="C121" s="356" t="s">
        <v>354</v>
      </c>
    </row>
    <row r="122" spans="1:3">
      <c r="A122" s="367" t="s">
        <v>328</v>
      </c>
      <c r="B122" s="350" t="s">
        <v>680</v>
      </c>
      <c r="C122" s="366">
        <v>0</v>
      </c>
    </row>
    <row r="123" spans="1:3">
      <c r="A123" s="367" t="s">
        <v>328</v>
      </c>
      <c r="B123" s="350" t="s">
        <v>681</v>
      </c>
      <c r="C123" s="366">
        <v>0</v>
      </c>
    </row>
    <row r="124" spans="1:3">
      <c r="A124" s="367" t="s">
        <v>328</v>
      </c>
      <c r="B124" s="350" t="s">
        <v>682</v>
      </c>
      <c r="C124" s="366">
        <v>0</v>
      </c>
    </row>
    <row r="125" spans="1:3">
      <c r="A125" s="367" t="s">
        <v>328</v>
      </c>
      <c r="B125" s="350" t="s">
        <v>683</v>
      </c>
      <c r="C125" s="366">
        <v>0</v>
      </c>
    </row>
    <row r="126" spans="1:3">
      <c r="A126" s="367"/>
      <c r="B126" s="345"/>
      <c r="C126" s="361"/>
    </row>
    <row r="127" spans="1:3">
      <c r="A127" s="357" t="s">
        <v>363</v>
      </c>
      <c r="B127" s="345" t="s">
        <v>684</v>
      </c>
      <c r="C127" s="361">
        <v>9915.7199999999993</v>
      </c>
    </row>
    <row r="128" spans="1:3">
      <c r="A128" s="357" t="s">
        <v>363</v>
      </c>
      <c r="B128" s="345" t="s">
        <v>685</v>
      </c>
      <c r="C128" s="361">
        <v>26274.17</v>
      </c>
    </row>
    <row r="129" spans="1:3">
      <c r="A129" s="357" t="s">
        <v>363</v>
      </c>
      <c r="B129" s="345" t="s">
        <v>686</v>
      </c>
      <c r="C129" s="361">
        <v>10114</v>
      </c>
    </row>
    <row r="130" spans="1:3">
      <c r="A130" s="357" t="s">
        <v>363</v>
      </c>
      <c r="B130" s="345" t="s">
        <v>687</v>
      </c>
      <c r="C130" s="361">
        <v>10995.31</v>
      </c>
    </row>
    <row r="131" spans="1:3">
      <c r="A131" s="357" t="s">
        <v>363</v>
      </c>
      <c r="B131" s="345" t="s">
        <v>688</v>
      </c>
      <c r="C131" s="361">
        <v>11966.16</v>
      </c>
    </row>
    <row r="132" spans="1:3">
      <c r="A132" s="357" t="s">
        <v>363</v>
      </c>
      <c r="B132" s="345" t="s">
        <v>689</v>
      </c>
      <c r="C132" s="361">
        <v>11218.35</v>
      </c>
    </row>
    <row r="133" spans="1:3">
      <c r="A133" s="357" t="s">
        <v>363</v>
      </c>
      <c r="B133" s="345" t="s">
        <v>690</v>
      </c>
      <c r="C133" s="361">
        <v>11306.64</v>
      </c>
    </row>
    <row r="134" spans="1:3">
      <c r="A134" s="357" t="s">
        <v>363</v>
      </c>
      <c r="B134" s="345" t="s">
        <v>691</v>
      </c>
      <c r="C134" s="361">
        <v>11966.16</v>
      </c>
    </row>
    <row r="135" spans="1:3">
      <c r="A135" s="357"/>
      <c r="B135" s="345"/>
      <c r="C135" s="361"/>
    </row>
    <row r="136" spans="1:3">
      <c r="A136" s="357" t="s">
        <v>364</v>
      </c>
      <c r="B136" s="350" t="s">
        <v>692</v>
      </c>
      <c r="C136" s="366">
        <v>9490.2000000000007</v>
      </c>
    </row>
    <row r="137" spans="1:3">
      <c r="A137" s="357" t="s">
        <v>364</v>
      </c>
      <c r="B137" s="350" t="s">
        <v>680</v>
      </c>
      <c r="C137" s="366">
        <v>9490.2000000000007</v>
      </c>
    </row>
    <row r="138" spans="1:3">
      <c r="A138" s="357" t="s">
        <v>364</v>
      </c>
      <c r="B138" s="350" t="s">
        <v>693</v>
      </c>
      <c r="C138" s="366">
        <v>9490.2000000000007</v>
      </c>
    </row>
    <row r="139" spans="1:3">
      <c r="A139" s="357" t="s">
        <v>364</v>
      </c>
      <c r="B139" s="350" t="s">
        <v>627</v>
      </c>
      <c r="C139" s="366">
        <v>9490.2000000000007</v>
      </c>
    </row>
    <row r="140" spans="1:3">
      <c r="A140" s="357" t="s">
        <v>364</v>
      </c>
      <c r="B140" s="350" t="s">
        <v>694</v>
      </c>
      <c r="C140" s="366">
        <v>9490.2000000000007</v>
      </c>
    </row>
    <row r="141" spans="1:3">
      <c r="A141" s="357" t="s">
        <v>364</v>
      </c>
      <c r="B141" s="350" t="s">
        <v>695</v>
      </c>
      <c r="C141" s="366">
        <v>9490.2000000000007</v>
      </c>
    </row>
    <row r="142" spans="1:3">
      <c r="A142" s="357" t="s">
        <v>364</v>
      </c>
      <c r="B142" s="350" t="s">
        <v>696</v>
      </c>
      <c r="C142" s="366">
        <v>22776.48</v>
      </c>
    </row>
    <row r="143" spans="1:3">
      <c r="A143" s="357" t="s">
        <v>364</v>
      </c>
      <c r="B143" s="350" t="s">
        <v>697</v>
      </c>
      <c r="C143" s="366">
        <v>22776.48</v>
      </c>
    </row>
    <row r="144" spans="1:3">
      <c r="A144" s="357" t="s">
        <v>364</v>
      </c>
      <c r="B144" s="350" t="s">
        <v>698</v>
      </c>
      <c r="C144" s="366">
        <v>22776.48</v>
      </c>
    </row>
    <row r="145" spans="1:3">
      <c r="A145" s="357" t="s">
        <v>364</v>
      </c>
      <c r="B145" s="350" t="s">
        <v>699</v>
      </c>
      <c r="C145" s="366">
        <v>45552.959999999999</v>
      </c>
    </row>
    <row r="146" spans="1:3">
      <c r="A146" s="357" t="s">
        <v>364</v>
      </c>
      <c r="B146" s="350" t="s">
        <v>700</v>
      </c>
      <c r="C146" s="366">
        <v>3796.08</v>
      </c>
    </row>
    <row r="147" spans="1:3">
      <c r="A147" s="357" t="s">
        <v>364</v>
      </c>
      <c r="B147" s="350" t="s">
        <v>701</v>
      </c>
      <c r="C147" s="366">
        <v>13286.28</v>
      </c>
    </row>
    <row r="148" spans="1:3">
      <c r="A148" s="357" t="s">
        <v>364</v>
      </c>
      <c r="B148" s="350" t="s">
        <v>702</v>
      </c>
      <c r="C148" s="366">
        <v>9490.2000000000007</v>
      </c>
    </row>
    <row r="149" spans="1:3">
      <c r="A149" s="357" t="s">
        <v>364</v>
      </c>
      <c r="B149" s="350" t="s">
        <v>703</v>
      </c>
      <c r="C149" s="366">
        <v>9490.2000000000007</v>
      </c>
    </row>
    <row r="150" spans="1:3">
      <c r="A150" s="357" t="s">
        <v>364</v>
      </c>
      <c r="B150" s="350" t="s">
        <v>704</v>
      </c>
      <c r="C150" s="366">
        <v>5694.12</v>
      </c>
    </row>
    <row r="151" spans="1:3">
      <c r="A151" s="357" t="s">
        <v>364</v>
      </c>
      <c r="B151" s="350" t="s">
        <v>705</v>
      </c>
      <c r="C151" s="366">
        <v>13286.28</v>
      </c>
    </row>
    <row r="152" spans="1:3">
      <c r="A152" s="357"/>
      <c r="B152" s="350"/>
      <c r="C152" s="366"/>
    </row>
    <row r="153" spans="1:3">
      <c r="A153" s="368" t="s">
        <v>330</v>
      </c>
      <c r="B153" s="350" t="s">
        <v>706</v>
      </c>
      <c r="C153" s="366">
        <v>14436</v>
      </c>
    </row>
    <row r="154" spans="1:3">
      <c r="A154" s="368" t="s">
        <v>330</v>
      </c>
      <c r="B154" s="350" t="s">
        <v>707</v>
      </c>
      <c r="C154" s="366">
        <v>14472</v>
      </c>
    </row>
    <row r="155" spans="1:3">
      <c r="A155" s="368" t="s">
        <v>330</v>
      </c>
      <c r="B155" s="350" t="s">
        <v>708</v>
      </c>
      <c r="C155" s="366">
        <v>14748</v>
      </c>
    </row>
    <row r="156" spans="1:3">
      <c r="A156" s="368" t="s">
        <v>330</v>
      </c>
      <c r="B156" s="350" t="s">
        <v>709</v>
      </c>
      <c r="C156" s="366">
        <v>14520</v>
      </c>
    </row>
    <row r="157" spans="1:3">
      <c r="A157" s="368" t="s">
        <v>330</v>
      </c>
      <c r="B157" s="350" t="s">
        <v>710</v>
      </c>
      <c r="C157" s="366">
        <v>25716</v>
      </c>
    </row>
    <row r="158" spans="1:3">
      <c r="A158" s="368" t="s">
        <v>330</v>
      </c>
      <c r="B158" s="350" t="s">
        <v>711</v>
      </c>
      <c r="C158" s="366">
        <v>14952</v>
      </c>
    </row>
    <row r="159" spans="1:3">
      <c r="A159" s="368" t="s">
        <v>330</v>
      </c>
      <c r="B159" s="350" t="s">
        <v>712</v>
      </c>
      <c r="C159" s="366">
        <v>14436</v>
      </c>
    </row>
    <row r="161" spans="1:3">
      <c r="A161" s="453" t="s">
        <v>333</v>
      </c>
      <c r="B161" s="454"/>
      <c r="C161" s="455"/>
    </row>
    <row r="162" spans="1:3" ht="25.5">
      <c r="A162" s="355" t="s">
        <v>293</v>
      </c>
      <c r="B162" s="355" t="s">
        <v>592</v>
      </c>
      <c r="C162" s="356" t="s">
        <v>354</v>
      </c>
    </row>
    <row r="163" spans="1:3">
      <c r="A163" s="357" t="s">
        <v>334</v>
      </c>
      <c r="B163" s="345" t="s">
        <v>713</v>
      </c>
      <c r="C163" s="361">
        <v>4851.8900000000003</v>
      </c>
    </row>
    <row r="164" spans="1:3">
      <c r="A164" s="357" t="s">
        <v>334</v>
      </c>
      <c r="B164" s="345" t="s">
        <v>714</v>
      </c>
      <c r="C164" s="361">
        <v>4851.8900000000003</v>
      </c>
    </row>
    <row r="165" spans="1:3">
      <c r="A165" s="357" t="s">
        <v>334</v>
      </c>
      <c r="B165" s="345" t="s">
        <v>627</v>
      </c>
      <c r="C165" s="361">
        <v>4851.8900000000003</v>
      </c>
    </row>
    <row r="166" spans="1:3">
      <c r="A166" s="357" t="s">
        <v>334</v>
      </c>
      <c r="B166" s="345" t="s">
        <v>715</v>
      </c>
      <c r="C166" s="361">
        <v>5822.26</v>
      </c>
    </row>
    <row r="167" spans="1:3">
      <c r="A167" s="357" t="s">
        <v>334</v>
      </c>
      <c r="B167" s="345" t="s">
        <v>716</v>
      </c>
      <c r="C167" s="361">
        <v>11644.52</v>
      </c>
    </row>
    <row r="168" spans="1:3">
      <c r="A168" s="357" t="s">
        <v>334</v>
      </c>
      <c r="B168" s="345" t="s">
        <v>717</v>
      </c>
      <c r="C168" s="361">
        <v>11644.52</v>
      </c>
    </row>
    <row r="169" spans="1:3">
      <c r="A169" s="357" t="s">
        <v>334</v>
      </c>
      <c r="B169" s="345" t="s">
        <v>718</v>
      </c>
      <c r="C169" s="361">
        <v>4851.8900000000003</v>
      </c>
    </row>
    <row r="170" spans="1:3">
      <c r="A170" s="357" t="s">
        <v>334</v>
      </c>
      <c r="B170" s="345" t="s">
        <v>719</v>
      </c>
      <c r="C170" s="361">
        <v>11644.52</v>
      </c>
    </row>
    <row r="171" spans="1:3">
      <c r="A171" s="357" t="s">
        <v>334</v>
      </c>
      <c r="B171" s="345" t="s">
        <v>720</v>
      </c>
      <c r="C171" s="361">
        <v>4851.8900000000003</v>
      </c>
    </row>
    <row r="172" spans="1:3">
      <c r="A172" s="357" t="s">
        <v>334</v>
      </c>
      <c r="B172" s="345" t="s">
        <v>721</v>
      </c>
      <c r="C172" s="361">
        <v>4851.8900000000003</v>
      </c>
    </row>
    <row r="173" spans="1:3">
      <c r="A173" s="357" t="s">
        <v>334</v>
      </c>
      <c r="B173" s="345" t="s">
        <v>722</v>
      </c>
      <c r="C173" s="361">
        <v>11644.52</v>
      </c>
    </row>
    <row r="174" spans="1:3">
      <c r="A174" s="357" t="s">
        <v>334</v>
      </c>
      <c r="B174" s="345" t="s">
        <v>723</v>
      </c>
      <c r="C174" s="361">
        <v>3396.32</v>
      </c>
    </row>
    <row r="175" spans="1:3">
      <c r="A175" s="357"/>
      <c r="B175" s="345"/>
      <c r="C175" s="361"/>
    </row>
    <row r="176" spans="1:3">
      <c r="A176" s="357" t="s">
        <v>335</v>
      </c>
      <c r="B176" s="345" t="s">
        <v>724</v>
      </c>
      <c r="C176" s="361">
        <v>8880</v>
      </c>
    </row>
    <row r="177" spans="1:3">
      <c r="A177" s="357" t="s">
        <v>335</v>
      </c>
      <c r="B177" s="345" t="s">
        <v>725</v>
      </c>
      <c r="C177" s="361">
        <v>0</v>
      </c>
    </row>
    <row r="178" spans="1:3">
      <c r="A178" s="357" t="s">
        <v>335</v>
      </c>
      <c r="B178" s="345" t="s">
        <v>726</v>
      </c>
      <c r="C178" s="361">
        <v>0</v>
      </c>
    </row>
    <row r="179" spans="1:3">
      <c r="A179" s="357" t="s">
        <v>335</v>
      </c>
      <c r="B179" s="345" t="s">
        <v>727</v>
      </c>
      <c r="C179" s="361">
        <v>11208</v>
      </c>
    </row>
    <row r="180" spans="1:3">
      <c r="A180" s="357" t="s">
        <v>335</v>
      </c>
      <c r="B180" s="345" t="s">
        <v>728</v>
      </c>
      <c r="C180" s="361">
        <v>0</v>
      </c>
    </row>
    <row r="181" spans="1:3">
      <c r="A181" s="357" t="s">
        <v>335</v>
      </c>
      <c r="B181" s="345" t="s">
        <v>729</v>
      </c>
      <c r="C181" s="361">
        <v>11208</v>
      </c>
    </row>
    <row r="182" spans="1:3">
      <c r="A182" s="357" t="s">
        <v>335</v>
      </c>
      <c r="B182" s="345" t="s">
        <v>730</v>
      </c>
      <c r="C182" s="361">
        <v>0</v>
      </c>
    </row>
    <row r="183" spans="1:3">
      <c r="A183" s="357" t="s">
        <v>335</v>
      </c>
      <c r="B183" s="345" t="s">
        <v>731</v>
      </c>
      <c r="C183" s="361">
        <v>11208</v>
      </c>
    </row>
    <row r="184" spans="1:3">
      <c r="A184" s="357" t="s">
        <v>335</v>
      </c>
      <c r="B184" s="345" t="s">
        <v>732</v>
      </c>
      <c r="C184" s="361">
        <v>19980</v>
      </c>
    </row>
    <row r="185" spans="1:3">
      <c r="A185" s="357" t="s">
        <v>335</v>
      </c>
      <c r="B185" s="351" t="s">
        <v>733</v>
      </c>
      <c r="C185" s="361">
        <v>0</v>
      </c>
    </row>
    <row r="186" spans="1:3">
      <c r="A186" s="357"/>
      <c r="C186" s="361"/>
    </row>
    <row r="187" spans="1:3">
      <c r="A187" s="352" t="s">
        <v>336</v>
      </c>
      <c r="B187" s="357" t="s">
        <v>533</v>
      </c>
      <c r="C187" s="369" t="s">
        <v>534</v>
      </c>
    </row>
    <row r="188" spans="1:3">
      <c r="A188" s="352" t="s">
        <v>336</v>
      </c>
      <c r="B188" s="357" t="s">
        <v>526</v>
      </c>
      <c r="C188" s="361">
        <v>68695.97</v>
      </c>
    </row>
    <row r="189" spans="1:3">
      <c r="A189" s="352" t="s">
        <v>336</v>
      </c>
      <c r="B189" s="357" t="s">
        <v>531</v>
      </c>
      <c r="C189" s="361">
        <v>12283.44</v>
      </c>
    </row>
    <row r="190" spans="1:3">
      <c r="A190" s="352" t="s">
        <v>336</v>
      </c>
      <c r="B190" s="357" t="s">
        <v>530</v>
      </c>
      <c r="C190" s="361">
        <v>12283.44</v>
      </c>
    </row>
    <row r="191" spans="1:3">
      <c r="A191" s="352" t="s">
        <v>336</v>
      </c>
      <c r="B191" s="357" t="s">
        <v>529</v>
      </c>
      <c r="C191" s="361">
        <v>12283.44</v>
      </c>
    </row>
    <row r="192" spans="1:3">
      <c r="A192" s="352" t="s">
        <v>336</v>
      </c>
      <c r="B192" s="357" t="s">
        <v>528</v>
      </c>
      <c r="C192" s="361">
        <v>12283.44</v>
      </c>
    </row>
    <row r="193" spans="1:3">
      <c r="A193" s="352" t="s">
        <v>336</v>
      </c>
      <c r="B193" s="357" t="s">
        <v>527</v>
      </c>
      <c r="C193" s="361">
        <v>12283.44</v>
      </c>
    </row>
    <row r="194" spans="1:3">
      <c r="A194" s="352" t="s">
        <v>336</v>
      </c>
      <c r="B194" s="357" t="s">
        <v>532</v>
      </c>
      <c r="C194" s="361">
        <v>12283.44</v>
      </c>
    </row>
    <row r="195" spans="1:3">
      <c r="A195" s="357"/>
      <c r="C195" s="361"/>
    </row>
    <row r="196" spans="1:3">
      <c r="A196" s="357" t="s">
        <v>337</v>
      </c>
      <c r="B196" s="364" t="s">
        <v>734</v>
      </c>
      <c r="C196" s="361">
        <v>9350</v>
      </c>
    </row>
    <row r="197" spans="1:3">
      <c r="A197" s="357" t="s">
        <v>337</v>
      </c>
      <c r="B197" s="368" t="s">
        <v>735</v>
      </c>
      <c r="C197" s="366">
        <v>38250</v>
      </c>
    </row>
    <row r="198" spans="1:3">
      <c r="A198" s="357" t="s">
        <v>337</v>
      </c>
      <c r="B198" s="368" t="s">
        <v>736</v>
      </c>
      <c r="C198" s="366">
        <v>10200</v>
      </c>
    </row>
    <row r="199" spans="1:3">
      <c r="A199" s="357" t="s">
        <v>337</v>
      </c>
      <c r="B199" s="368" t="s">
        <v>737</v>
      </c>
      <c r="C199" s="366">
        <v>10200</v>
      </c>
    </row>
    <row r="200" spans="1:3">
      <c r="A200" s="357" t="s">
        <v>337</v>
      </c>
      <c r="B200" s="368" t="s">
        <v>738</v>
      </c>
      <c r="C200" s="366">
        <v>10200</v>
      </c>
    </row>
    <row r="201" spans="1:3">
      <c r="A201" s="459" t="s">
        <v>365</v>
      </c>
      <c r="B201" s="460"/>
      <c r="C201" s="461"/>
    </row>
    <row r="202" spans="1:3">
      <c r="A202" s="453" t="s">
        <v>339</v>
      </c>
      <c r="B202" s="454"/>
      <c r="C202" s="455"/>
    </row>
    <row r="203" spans="1:3" ht="25.5">
      <c r="A203" s="355" t="s">
        <v>293</v>
      </c>
      <c r="B203" s="355" t="s">
        <v>592</v>
      </c>
      <c r="C203" s="356" t="s">
        <v>354</v>
      </c>
    </row>
    <row r="204" spans="1:3">
      <c r="A204" s="456" t="s">
        <v>353</v>
      </c>
      <c r="B204" s="457"/>
      <c r="C204" s="458"/>
    </row>
    <row r="206" spans="1:3">
      <c r="A206" s="453" t="s">
        <v>340</v>
      </c>
      <c r="B206" s="454"/>
      <c r="C206" s="455"/>
    </row>
    <row r="207" spans="1:3" ht="25.5">
      <c r="A207" s="355" t="s">
        <v>293</v>
      </c>
      <c r="B207" s="355" t="s">
        <v>592</v>
      </c>
      <c r="C207" s="356" t="s">
        <v>354</v>
      </c>
    </row>
    <row r="208" spans="1:3">
      <c r="A208" s="357" t="s">
        <v>341</v>
      </c>
      <c r="B208" s="357"/>
      <c r="C208" s="361" t="s">
        <v>366</v>
      </c>
    </row>
    <row r="209" spans="1:3">
      <c r="A209" s="357"/>
      <c r="B209" s="357"/>
      <c r="C209" s="361"/>
    </row>
    <row r="210" spans="1:3">
      <c r="A210" s="357" t="s">
        <v>342</v>
      </c>
      <c r="B210" s="345" t="s">
        <v>739</v>
      </c>
      <c r="C210" s="361">
        <v>0</v>
      </c>
    </row>
    <row r="211" spans="1:3">
      <c r="A211" s="357" t="s">
        <v>342</v>
      </c>
      <c r="B211" s="345" t="s">
        <v>740</v>
      </c>
      <c r="C211" s="361">
        <v>0</v>
      </c>
    </row>
    <row r="212" spans="1:3">
      <c r="A212" s="357" t="s">
        <v>342</v>
      </c>
      <c r="B212" s="345" t="s">
        <v>741</v>
      </c>
      <c r="C212" s="361">
        <v>0</v>
      </c>
    </row>
    <row r="213" spans="1:3">
      <c r="A213" s="357" t="s">
        <v>342</v>
      </c>
      <c r="B213" s="345" t="s">
        <v>742</v>
      </c>
      <c r="C213" s="361">
        <v>0</v>
      </c>
    </row>
    <row r="214" spans="1:3">
      <c r="A214" s="357" t="s">
        <v>342</v>
      </c>
      <c r="B214" s="345" t="s">
        <v>743</v>
      </c>
      <c r="C214" s="361">
        <v>0</v>
      </c>
    </row>
    <row r="215" spans="1:3">
      <c r="A215" s="357" t="s">
        <v>342</v>
      </c>
      <c r="B215" s="345" t="s">
        <v>744</v>
      </c>
      <c r="C215" s="361">
        <v>0</v>
      </c>
    </row>
    <row r="216" spans="1:3">
      <c r="A216" s="357" t="s">
        <v>342</v>
      </c>
      <c r="B216" s="345" t="s">
        <v>745</v>
      </c>
      <c r="C216" s="361">
        <v>308</v>
      </c>
    </row>
    <row r="217" spans="1:3">
      <c r="A217" s="357" t="s">
        <v>342</v>
      </c>
      <c r="B217" s="345" t="s">
        <v>746</v>
      </c>
      <c r="C217" s="361">
        <v>210</v>
      </c>
    </row>
    <row r="218" spans="1:3">
      <c r="A218" s="357"/>
      <c r="B218" s="345"/>
      <c r="C218" s="361"/>
    </row>
    <row r="219" spans="1:3">
      <c r="A219" s="357" t="s">
        <v>343</v>
      </c>
      <c r="B219" s="345" t="s">
        <v>747</v>
      </c>
      <c r="C219" s="361">
        <v>125</v>
      </c>
    </row>
    <row r="220" spans="1:3">
      <c r="A220" s="357" t="s">
        <v>343</v>
      </c>
      <c r="B220" s="345" t="s">
        <v>748</v>
      </c>
      <c r="C220" s="361">
        <v>375</v>
      </c>
    </row>
    <row r="221" spans="1:3">
      <c r="A221" s="357" t="s">
        <v>343</v>
      </c>
      <c r="B221" s="345" t="s">
        <v>749</v>
      </c>
      <c r="C221" s="361">
        <v>250</v>
      </c>
    </row>
    <row r="222" spans="1:3">
      <c r="A222" s="357" t="s">
        <v>343</v>
      </c>
      <c r="B222" s="345" t="s">
        <v>750</v>
      </c>
      <c r="C222" s="361">
        <v>748</v>
      </c>
    </row>
    <row r="223" spans="1:3">
      <c r="A223" s="357" t="s">
        <v>343</v>
      </c>
      <c r="B223" s="345" t="s">
        <v>751</v>
      </c>
      <c r="C223" s="361">
        <v>250</v>
      </c>
    </row>
    <row r="224" spans="1:3">
      <c r="A224" s="357" t="s">
        <v>343</v>
      </c>
      <c r="B224" s="345" t="s">
        <v>752</v>
      </c>
      <c r="C224" s="361">
        <v>500</v>
      </c>
    </row>
    <row r="225" spans="1:3">
      <c r="A225" s="357" t="s">
        <v>343</v>
      </c>
      <c r="B225" s="345" t="s">
        <v>753</v>
      </c>
      <c r="C225" s="361">
        <v>250</v>
      </c>
    </row>
    <row r="226" spans="1:3">
      <c r="A226" s="357" t="s">
        <v>343</v>
      </c>
      <c r="B226" s="345" t="s">
        <v>754</v>
      </c>
      <c r="C226" s="361">
        <v>375</v>
      </c>
    </row>
    <row r="227" spans="1:3">
      <c r="A227" s="357"/>
      <c r="B227" s="345"/>
      <c r="C227" s="361"/>
    </row>
    <row r="228" spans="1:3">
      <c r="A228" s="357" t="s">
        <v>344</v>
      </c>
      <c r="B228" s="345" t="s">
        <v>755</v>
      </c>
      <c r="C228" s="361">
        <v>596.79999999999995</v>
      </c>
    </row>
    <row r="229" spans="1:3">
      <c r="A229" s="357" t="s">
        <v>344</v>
      </c>
      <c r="B229" s="345" t="s">
        <v>756</v>
      </c>
      <c r="C229" s="361">
        <v>684.8</v>
      </c>
    </row>
    <row r="230" spans="1:3">
      <c r="A230" s="357" t="s">
        <v>344</v>
      </c>
      <c r="B230" s="345" t="s">
        <v>757</v>
      </c>
      <c r="C230" s="361">
        <v>215.4</v>
      </c>
    </row>
    <row r="231" spans="1:3">
      <c r="A231" s="357" t="s">
        <v>344</v>
      </c>
      <c r="B231" s="345" t="s">
        <v>758</v>
      </c>
      <c r="C231" s="361">
        <v>855</v>
      </c>
    </row>
    <row r="232" spans="1:3">
      <c r="A232" s="357" t="s">
        <v>344</v>
      </c>
      <c r="B232" s="345" t="s">
        <v>759</v>
      </c>
      <c r="C232" s="361">
        <v>360</v>
      </c>
    </row>
    <row r="233" spans="1:3">
      <c r="A233" s="357" t="s">
        <v>344</v>
      </c>
      <c r="B233" s="345" t="s">
        <v>760</v>
      </c>
      <c r="C233" s="361">
        <v>616</v>
      </c>
    </row>
    <row r="234" spans="1:3">
      <c r="A234" s="357" t="s">
        <v>344</v>
      </c>
      <c r="B234" s="345" t="s">
        <v>750</v>
      </c>
      <c r="C234" s="361">
        <v>0</v>
      </c>
    </row>
    <row r="235" spans="1:3">
      <c r="A235" s="357" t="s">
        <v>344</v>
      </c>
      <c r="B235" s="345" t="s">
        <v>761</v>
      </c>
      <c r="C235" s="361">
        <v>501.6</v>
      </c>
    </row>
    <row r="236" spans="1:3">
      <c r="A236" s="357" t="s">
        <v>344</v>
      </c>
      <c r="B236" s="345" t="s">
        <v>762</v>
      </c>
      <c r="C236" s="361">
        <v>501.6</v>
      </c>
    </row>
    <row r="237" spans="1:3">
      <c r="A237" s="357" t="s">
        <v>344</v>
      </c>
      <c r="B237" s="345" t="s">
        <v>763</v>
      </c>
      <c r="C237" s="361">
        <v>650</v>
      </c>
    </row>
    <row r="238" spans="1:3">
      <c r="A238" s="357" t="s">
        <v>344</v>
      </c>
      <c r="B238" s="345" t="s">
        <v>764</v>
      </c>
      <c r="C238" s="361">
        <v>627</v>
      </c>
    </row>
    <row r="239" spans="1:3">
      <c r="B239" s="349"/>
    </row>
    <row r="240" spans="1:3">
      <c r="A240" s="357" t="s">
        <v>345</v>
      </c>
      <c r="B240" s="345" t="s">
        <v>765</v>
      </c>
      <c r="C240" s="361">
        <v>5113.0600000000004</v>
      </c>
    </row>
    <row r="241" spans="1:3">
      <c r="A241" s="357" t="s">
        <v>345</v>
      </c>
      <c r="B241" s="345" t="s">
        <v>766</v>
      </c>
      <c r="C241" s="361">
        <v>676.8</v>
      </c>
    </row>
    <row r="242" spans="1:3">
      <c r="A242" s="357" t="s">
        <v>345</v>
      </c>
      <c r="B242" s="345" t="s">
        <v>767</v>
      </c>
      <c r="C242" s="361">
        <v>3430.4</v>
      </c>
    </row>
    <row r="243" spans="1:3">
      <c r="A243" s="357" t="s">
        <v>345</v>
      </c>
      <c r="B243" s="345" t="s">
        <v>768</v>
      </c>
      <c r="C243" s="361">
        <v>4465</v>
      </c>
    </row>
    <row r="244" spans="1:3">
      <c r="A244" s="357" t="s">
        <v>345</v>
      </c>
      <c r="B244" s="345" t="s">
        <v>769</v>
      </c>
      <c r="C244" s="361">
        <v>5875</v>
      </c>
    </row>
    <row r="245" spans="1:3">
      <c r="A245" s="357" t="s">
        <v>345</v>
      </c>
      <c r="B245" s="345" t="s">
        <v>770</v>
      </c>
      <c r="C245" s="361">
        <v>268.60000000000002</v>
      </c>
    </row>
    <row r="246" spans="1:3">
      <c r="A246" s="357" t="s">
        <v>345</v>
      </c>
      <c r="B246" s="345" t="s">
        <v>771</v>
      </c>
      <c r="C246" s="361">
        <v>4514.3999999999996</v>
      </c>
    </row>
    <row r="247" spans="1:3">
      <c r="A247" s="357" t="s">
        <v>345</v>
      </c>
      <c r="B247" s="345" t="s">
        <v>772</v>
      </c>
      <c r="C247" s="361">
        <v>1352</v>
      </c>
    </row>
    <row r="248" spans="1:3">
      <c r="A248" s="357" t="s">
        <v>345</v>
      </c>
      <c r="B248" s="345" t="s">
        <v>773</v>
      </c>
      <c r="C248" s="361">
        <v>4787.7</v>
      </c>
    </row>
    <row r="249" spans="1:3">
      <c r="A249" s="357" t="s">
        <v>345</v>
      </c>
      <c r="B249" s="345" t="s">
        <v>774</v>
      </c>
      <c r="C249" s="361">
        <v>13037.74</v>
      </c>
    </row>
    <row r="250" spans="1:3">
      <c r="A250" s="357" t="s">
        <v>345</v>
      </c>
      <c r="B250" s="345" t="s">
        <v>775</v>
      </c>
      <c r="C250" s="361">
        <v>11470</v>
      </c>
    </row>
    <row r="251" spans="1:3">
      <c r="A251" s="357"/>
      <c r="B251" s="357"/>
      <c r="C251" s="361"/>
    </row>
    <row r="252" spans="1:3" ht="41.25" customHeight="1">
      <c r="A252" s="364" t="s">
        <v>520</v>
      </c>
      <c r="B252" s="367"/>
      <c r="C252" s="366"/>
    </row>
    <row r="253" spans="1:3">
      <c r="A253" s="357"/>
      <c r="B253" s="367"/>
      <c r="C253" s="366"/>
    </row>
    <row r="254" spans="1:3" ht="54" customHeight="1">
      <c r="A254" s="364" t="s">
        <v>521</v>
      </c>
      <c r="B254" s="367"/>
      <c r="C254" s="366"/>
    </row>
    <row r="255" spans="1:3">
      <c r="A255" s="459" t="s">
        <v>369</v>
      </c>
      <c r="B255" s="460"/>
      <c r="C255" s="461"/>
    </row>
    <row r="256" spans="1:3">
      <c r="A256" s="453" t="s">
        <v>347</v>
      </c>
      <c r="B256" s="454"/>
      <c r="C256" s="455"/>
    </row>
    <row r="257" spans="1:3" ht="25.5">
      <c r="A257" s="355" t="s">
        <v>293</v>
      </c>
      <c r="B257" s="355" t="s">
        <v>592</v>
      </c>
      <c r="C257" s="356" t="s">
        <v>354</v>
      </c>
    </row>
    <row r="258" spans="1:3">
      <c r="A258" s="367" t="s">
        <v>348</v>
      </c>
      <c r="B258" s="345" t="s">
        <v>776</v>
      </c>
      <c r="C258" s="370">
        <v>800</v>
      </c>
    </row>
    <row r="259" spans="1:3">
      <c r="A259" s="367" t="s">
        <v>348</v>
      </c>
      <c r="B259" s="345" t="s">
        <v>777</v>
      </c>
      <c r="C259" s="370">
        <v>200</v>
      </c>
    </row>
    <row r="260" spans="1:3">
      <c r="A260" s="367" t="s">
        <v>348</v>
      </c>
      <c r="B260" s="345" t="s">
        <v>778</v>
      </c>
      <c r="C260" s="370">
        <v>600</v>
      </c>
    </row>
    <row r="261" spans="1:3">
      <c r="A261" s="367" t="s">
        <v>348</v>
      </c>
      <c r="B261" s="345" t="s">
        <v>779</v>
      </c>
      <c r="C261" s="370">
        <v>400</v>
      </c>
    </row>
    <row r="262" spans="1:3">
      <c r="A262" s="367" t="s">
        <v>348</v>
      </c>
      <c r="B262" s="345" t="s">
        <v>780</v>
      </c>
      <c r="C262" s="370">
        <v>600</v>
      </c>
    </row>
    <row r="263" spans="1:3">
      <c r="A263" s="367" t="s">
        <v>348</v>
      </c>
      <c r="B263" s="345" t="s">
        <v>781</v>
      </c>
      <c r="C263" s="370">
        <v>3800</v>
      </c>
    </row>
    <row r="264" spans="1:3">
      <c r="A264" s="367" t="s">
        <v>348</v>
      </c>
      <c r="B264" s="345" t="s">
        <v>782</v>
      </c>
      <c r="C264" s="370">
        <v>400</v>
      </c>
    </row>
    <row r="265" spans="1:3">
      <c r="A265" s="367" t="s">
        <v>348</v>
      </c>
      <c r="B265" s="345" t="s">
        <v>783</v>
      </c>
      <c r="C265" s="371">
        <v>600</v>
      </c>
    </row>
    <row r="266" spans="1:3">
      <c r="A266" s="367" t="s">
        <v>348</v>
      </c>
      <c r="B266" s="345" t="s">
        <v>784</v>
      </c>
      <c r="C266" s="370">
        <v>400</v>
      </c>
    </row>
    <row r="267" spans="1:3">
      <c r="A267" s="367" t="s">
        <v>348</v>
      </c>
      <c r="B267" s="345" t="s">
        <v>785</v>
      </c>
      <c r="C267" s="370">
        <v>1000</v>
      </c>
    </row>
    <row r="268" spans="1:3">
      <c r="A268" s="367" t="s">
        <v>348</v>
      </c>
      <c r="B268" s="345" t="s">
        <v>786</v>
      </c>
      <c r="C268" s="370">
        <v>2200</v>
      </c>
    </row>
    <row r="269" spans="1:3">
      <c r="A269" s="367" t="s">
        <v>348</v>
      </c>
      <c r="B269" s="345" t="s">
        <v>787</v>
      </c>
      <c r="C269" s="370">
        <v>600</v>
      </c>
    </row>
    <row r="270" spans="1:3">
      <c r="A270" s="367" t="s">
        <v>348</v>
      </c>
      <c r="B270" s="345" t="s">
        <v>788</v>
      </c>
      <c r="C270" s="370">
        <v>400</v>
      </c>
    </row>
    <row r="271" spans="1:3">
      <c r="A271" s="367" t="s">
        <v>348</v>
      </c>
      <c r="B271" s="345" t="s">
        <v>789</v>
      </c>
      <c r="C271" s="370">
        <v>600</v>
      </c>
    </row>
    <row r="272" spans="1:3">
      <c r="A272" s="367" t="s">
        <v>348</v>
      </c>
      <c r="B272" s="345" t="s">
        <v>790</v>
      </c>
      <c r="C272" s="370">
        <v>600</v>
      </c>
    </row>
    <row r="273" spans="1:3">
      <c r="A273" s="367" t="s">
        <v>348</v>
      </c>
      <c r="B273" s="345" t="s">
        <v>791</v>
      </c>
      <c r="C273" s="370">
        <v>600</v>
      </c>
    </row>
    <row r="274" spans="1:3">
      <c r="A274" s="367" t="s">
        <v>348</v>
      </c>
      <c r="B274" s="345" t="s">
        <v>792</v>
      </c>
      <c r="C274" s="370">
        <v>200</v>
      </c>
    </row>
    <row r="275" spans="1:3">
      <c r="A275" s="367" t="s">
        <v>348</v>
      </c>
      <c r="B275" s="345" t="s">
        <v>793</v>
      </c>
      <c r="C275" s="370">
        <v>400</v>
      </c>
    </row>
    <row r="276" spans="1:3">
      <c r="A276" s="367" t="s">
        <v>348</v>
      </c>
      <c r="B276" s="345" t="s">
        <v>794</v>
      </c>
      <c r="C276" s="370">
        <v>1600</v>
      </c>
    </row>
    <row r="277" spans="1:3">
      <c r="A277" s="367" t="s">
        <v>348</v>
      </c>
      <c r="B277" s="345" t="s">
        <v>795</v>
      </c>
      <c r="C277" s="370">
        <v>36080</v>
      </c>
    </row>
    <row r="278" spans="1:3">
      <c r="A278" s="367" t="s">
        <v>348</v>
      </c>
      <c r="B278" s="345" t="s">
        <v>796</v>
      </c>
      <c r="C278" s="370">
        <v>400</v>
      </c>
    </row>
    <row r="279" spans="1:3">
      <c r="A279" s="367" t="s">
        <v>348</v>
      </c>
      <c r="B279" s="345" t="s">
        <v>797</v>
      </c>
      <c r="C279" s="370">
        <v>1200</v>
      </c>
    </row>
    <row r="280" spans="1:3">
      <c r="A280" s="367" t="s">
        <v>348</v>
      </c>
      <c r="B280" s="345" t="s">
        <v>798</v>
      </c>
      <c r="C280" s="370">
        <v>1200</v>
      </c>
    </row>
    <row r="281" spans="1:3">
      <c r="A281" s="367" t="s">
        <v>348</v>
      </c>
      <c r="B281" s="345" t="s">
        <v>799</v>
      </c>
      <c r="C281" s="370">
        <v>600</v>
      </c>
    </row>
    <row r="282" spans="1:3">
      <c r="A282" s="367" t="s">
        <v>348</v>
      </c>
      <c r="B282" s="345" t="s">
        <v>800</v>
      </c>
      <c r="C282" s="370">
        <v>38591.25</v>
      </c>
    </row>
    <row r="283" spans="1:3">
      <c r="A283" s="367" t="s">
        <v>348</v>
      </c>
      <c r="B283" s="345" t="s">
        <v>801</v>
      </c>
      <c r="C283" s="370">
        <v>600</v>
      </c>
    </row>
    <row r="284" spans="1:3">
      <c r="A284" s="367" t="s">
        <v>348</v>
      </c>
      <c r="B284" s="345" t="s">
        <v>802</v>
      </c>
      <c r="C284" s="370">
        <v>600</v>
      </c>
    </row>
    <row r="285" spans="1:3">
      <c r="A285" s="367" t="s">
        <v>348</v>
      </c>
      <c r="B285" s="345" t="s">
        <v>803</v>
      </c>
      <c r="C285" s="370">
        <v>4800</v>
      </c>
    </row>
    <row r="286" spans="1:3">
      <c r="A286" s="367" t="s">
        <v>348</v>
      </c>
      <c r="B286" s="345" t="s">
        <v>804</v>
      </c>
      <c r="C286" s="370">
        <v>1000</v>
      </c>
    </row>
    <row r="287" spans="1:3">
      <c r="A287" s="367" t="s">
        <v>348</v>
      </c>
      <c r="B287" s="345" t="s">
        <v>805</v>
      </c>
      <c r="C287" s="370">
        <v>400</v>
      </c>
    </row>
    <row r="288" spans="1:3">
      <c r="A288" s="367" t="s">
        <v>348</v>
      </c>
      <c r="B288" s="345" t="s">
        <v>806</v>
      </c>
      <c r="C288" s="370">
        <v>400</v>
      </c>
    </row>
    <row r="289" spans="1:3">
      <c r="A289" s="367" t="s">
        <v>348</v>
      </c>
      <c r="B289" s="345" t="s">
        <v>807</v>
      </c>
      <c r="C289" s="370">
        <v>200</v>
      </c>
    </row>
    <row r="290" spans="1:3">
      <c r="A290" s="367" t="s">
        <v>348</v>
      </c>
      <c r="B290" s="345" t="s">
        <v>808</v>
      </c>
      <c r="C290" s="370">
        <v>600</v>
      </c>
    </row>
    <row r="291" spans="1:3">
      <c r="A291" s="367" t="s">
        <v>348</v>
      </c>
      <c r="B291" s="345" t="s">
        <v>809</v>
      </c>
      <c r="C291" s="370">
        <v>200</v>
      </c>
    </row>
    <row r="292" spans="1:3">
      <c r="A292" s="367" t="s">
        <v>348</v>
      </c>
      <c r="B292" s="345" t="s">
        <v>810</v>
      </c>
      <c r="C292" s="370">
        <v>200</v>
      </c>
    </row>
    <row r="293" spans="1:3">
      <c r="A293" s="367" t="s">
        <v>348</v>
      </c>
      <c r="B293" s="345" t="s">
        <v>811</v>
      </c>
      <c r="C293" s="370">
        <v>600</v>
      </c>
    </row>
    <row r="294" spans="1:3">
      <c r="A294" s="367" t="s">
        <v>348</v>
      </c>
      <c r="B294" s="345" t="s">
        <v>812</v>
      </c>
      <c r="C294" s="370">
        <v>600</v>
      </c>
    </row>
    <row r="295" spans="1:3">
      <c r="A295" s="367" t="s">
        <v>348</v>
      </c>
      <c r="B295" s="345" t="s">
        <v>813</v>
      </c>
      <c r="C295" s="370">
        <v>400</v>
      </c>
    </row>
    <row r="296" spans="1:3">
      <c r="A296" s="367" t="s">
        <v>348</v>
      </c>
      <c r="B296" s="345" t="s">
        <v>814</v>
      </c>
      <c r="C296" s="370">
        <v>1200</v>
      </c>
    </row>
    <row r="297" spans="1:3">
      <c r="A297" s="367" t="s">
        <v>348</v>
      </c>
      <c r="B297" s="345" t="s">
        <v>815</v>
      </c>
      <c r="C297" s="370">
        <v>200</v>
      </c>
    </row>
    <row r="298" spans="1:3">
      <c r="A298" s="367" t="s">
        <v>348</v>
      </c>
      <c r="B298" s="345" t="s">
        <v>816</v>
      </c>
      <c r="C298" s="370">
        <v>600</v>
      </c>
    </row>
    <row r="299" spans="1:3">
      <c r="A299" s="367" t="s">
        <v>348</v>
      </c>
      <c r="B299" s="345" t="s">
        <v>817</v>
      </c>
      <c r="C299" s="370">
        <v>39428.269999999997</v>
      </c>
    </row>
    <row r="300" spans="1:3">
      <c r="A300" s="367" t="s">
        <v>348</v>
      </c>
      <c r="B300" s="345" t="s">
        <v>817</v>
      </c>
      <c r="C300" s="370">
        <v>1200</v>
      </c>
    </row>
    <row r="301" spans="1:3">
      <c r="A301" s="367" t="s">
        <v>348</v>
      </c>
      <c r="B301" s="345" t="s">
        <v>818</v>
      </c>
      <c r="C301" s="370">
        <v>400</v>
      </c>
    </row>
    <row r="302" spans="1:3">
      <c r="A302" s="367" t="s">
        <v>348</v>
      </c>
      <c r="B302" s="345" t="s">
        <v>819</v>
      </c>
      <c r="C302" s="370">
        <v>600</v>
      </c>
    </row>
    <row r="303" spans="1:3">
      <c r="A303" s="367" t="s">
        <v>348</v>
      </c>
      <c r="B303" s="345" t="s">
        <v>820</v>
      </c>
      <c r="C303" s="370">
        <v>1200</v>
      </c>
    </row>
    <row r="304" spans="1:3">
      <c r="A304" s="367" t="s">
        <v>348</v>
      </c>
      <c r="B304" s="345" t="s">
        <v>821</v>
      </c>
      <c r="C304" s="370">
        <v>200</v>
      </c>
    </row>
    <row r="305" spans="1:3">
      <c r="A305" s="367" t="s">
        <v>348</v>
      </c>
      <c r="B305" s="345" t="s">
        <v>822</v>
      </c>
      <c r="C305" s="370">
        <v>800</v>
      </c>
    </row>
    <row r="306" spans="1:3">
      <c r="A306" s="367" t="s">
        <v>348</v>
      </c>
      <c r="B306" s="345" t="s">
        <v>823</v>
      </c>
      <c r="C306" s="370">
        <v>2400</v>
      </c>
    </row>
    <row r="307" spans="1:3">
      <c r="A307" s="367" t="s">
        <v>348</v>
      </c>
      <c r="B307" s="345" t="s">
        <v>824</v>
      </c>
      <c r="C307" s="370">
        <v>400</v>
      </c>
    </row>
    <row r="308" spans="1:3">
      <c r="A308" s="367" t="s">
        <v>348</v>
      </c>
      <c r="B308" s="345" t="s">
        <v>825</v>
      </c>
      <c r="C308" s="370">
        <v>800</v>
      </c>
    </row>
    <row r="309" spans="1:3">
      <c r="A309" s="367" t="s">
        <v>348</v>
      </c>
      <c r="B309" s="345" t="s">
        <v>826</v>
      </c>
      <c r="C309" s="370">
        <v>1000</v>
      </c>
    </row>
    <row r="310" spans="1:3">
      <c r="A310" s="367" t="s">
        <v>348</v>
      </c>
      <c r="B310" s="345" t="s">
        <v>827</v>
      </c>
      <c r="C310" s="370">
        <v>4600</v>
      </c>
    </row>
    <row r="311" spans="1:3">
      <c r="A311" s="367" t="s">
        <v>348</v>
      </c>
      <c r="B311" s="345" t="s">
        <v>828</v>
      </c>
      <c r="C311" s="370">
        <v>200</v>
      </c>
    </row>
    <row r="312" spans="1:3">
      <c r="A312" s="367" t="s">
        <v>348</v>
      </c>
      <c r="B312" s="345" t="s">
        <v>829</v>
      </c>
      <c r="C312" s="370">
        <v>600</v>
      </c>
    </row>
    <row r="313" spans="1:3">
      <c r="A313" s="367" t="s">
        <v>348</v>
      </c>
      <c r="B313" s="345" t="s">
        <v>830</v>
      </c>
      <c r="C313" s="370">
        <v>800</v>
      </c>
    </row>
    <row r="314" spans="1:3">
      <c r="A314" s="367" t="s">
        <v>348</v>
      </c>
      <c r="B314" s="345" t="s">
        <v>831</v>
      </c>
      <c r="C314" s="370">
        <v>400</v>
      </c>
    </row>
    <row r="315" spans="1:3">
      <c r="A315" s="367" t="s">
        <v>348</v>
      </c>
      <c r="B315" s="345" t="s">
        <v>832</v>
      </c>
      <c r="C315" s="370">
        <v>66183.56</v>
      </c>
    </row>
    <row r="316" spans="1:3">
      <c r="A316" s="367" t="s">
        <v>348</v>
      </c>
      <c r="B316" s="345" t="s">
        <v>833</v>
      </c>
      <c r="C316" s="370">
        <v>400</v>
      </c>
    </row>
    <row r="317" spans="1:3">
      <c r="A317" s="367" t="s">
        <v>348</v>
      </c>
      <c r="B317" s="345" t="s">
        <v>834</v>
      </c>
      <c r="C317" s="370">
        <v>2600</v>
      </c>
    </row>
    <row r="318" spans="1:3">
      <c r="A318" s="367" t="s">
        <v>348</v>
      </c>
      <c r="B318" s="345" t="s">
        <v>835</v>
      </c>
      <c r="C318" s="370">
        <v>3000</v>
      </c>
    </row>
    <row r="319" spans="1:3">
      <c r="A319" s="367" t="s">
        <v>348</v>
      </c>
      <c r="B319" s="345" t="s">
        <v>836</v>
      </c>
      <c r="C319" s="370">
        <v>3000</v>
      </c>
    </row>
    <row r="320" spans="1:3">
      <c r="A320" s="367" t="s">
        <v>348</v>
      </c>
      <c r="B320" s="345" t="s">
        <v>837</v>
      </c>
      <c r="C320" s="370">
        <v>1400</v>
      </c>
    </row>
    <row r="321" spans="1:3">
      <c r="A321" s="367" t="s">
        <v>348</v>
      </c>
      <c r="B321" s="345" t="s">
        <v>838</v>
      </c>
      <c r="C321" s="370">
        <v>1800</v>
      </c>
    </row>
    <row r="322" spans="1:3">
      <c r="A322" s="367" t="s">
        <v>348</v>
      </c>
      <c r="B322" s="345" t="s">
        <v>839</v>
      </c>
      <c r="C322" s="370">
        <v>600</v>
      </c>
    </row>
    <row r="323" spans="1:3">
      <c r="A323" s="367" t="s">
        <v>348</v>
      </c>
      <c r="B323" s="345" t="s">
        <v>840</v>
      </c>
      <c r="C323" s="370">
        <v>1200</v>
      </c>
    </row>
    <row r="324" spans="1:3">
      <c r="A324" s="367" t="s">
        <v>348</v>
      </c>
      <c r="B324" s="345" t="s">
        <v>841</v>
      </c>
      <c r="C324" s="370">
        <v>1000</v>
      </c>
    </row>
    <row r="325" spans="1:3">
      <c r="A325" s="367" t="s">
        <v>348</v>
      </c>
      <c r="B325" s="345" t="s">
        <v>842</v>
      </c>
      <c r="C325" s="370">
        <v>600</v>
      </c>
    </row>
    <row r="326" spans="1:3">
      <c r="A326" s="367" t="s">
        <v>348</v>
      </c>
      <c r="B326" s="345" t="s">
        <v>843</v>
      </c>
      <c r="C326" s="370">
        <v>3000</v>
      </c>
    </row>
    <row r="327" spans="1:3">
      <c r="A327" s="367" t="s">
        <v>348</v>
      </c>
      <c r="B327" s="345" t="s">
        <v>844</v>
      </c>
      <c r="C327" s="370">
        <v>400</v>
      </c>
    </row>
    <row r="328" spans="1:3">
      <c r="A328" s="367" t="s">
        <v>348</v>
      </c>
      <c r="B328" s="345" t="s">
        <v>845</v>
      </c>
      <c r="C328" s="370">
        <v>600</v>
      </c>
    </row>
    <row r="329" spans="1:3">
      <c r="A329" s="367" t="s">
        <v>348</v>
      </c>
      <c r="B329" s="345" t="s">
        <v>846</v>
      </c>
      <c r="C329" s="370">
        <v>200</v>
      </c>
    </row>
    <row r="330" spans="1:3">
      <c r="A330" s="367" t="s">
        <v>348</v>
      </c>
      <c r="B330" s="345" t="s">
        <v>847</v>
      </c>
      <c r="C330" s="370">
        <v>200</v>
      </c>
    </row>
    <row r="331" spans="1:3">
      <c r="A331" s="367" t="s">
        <v>348</v>
      </c>
      <c r="B331" s="345" t="s">
        <v>848</v>
      </c>
      <c r="C331" s="370">
        <v>600</v>
      </c>
    </row>
    <row r="332" spans="1:3">
      <c r="A332" s="367" t="s">
        <v>348</v>
      </c>
      <c r="B332" s="345" t="s">
        <v>849</v>
      </c>
      <c r="C332" s="370">
        <v>600</v>
      </c>
    </row>
    <row r="333" spans="1:3">
      <c r="A333" s="367" t="s">
        <v>348</v>
      </c>
      <c r="B333" s="345" t="s">
        <v>850</v>
      </c>
      <c r="C333" s="370">
        <v>2400</v>
      </c>
    </row>
    <row r="334" spans="1:3">
      <c r="A334" s="367" t="s">
        <v>348</v>
      </c>
      <c r="B334" s="345" t="s">
        <v>851</v>
      </c>
      <c r="C334" s="370">
        <v>600</v>
      </c>
    </row>
    <row r="335" spans="1:3">
      <c r="A335" s="367" t="s">
        <v>348</v>
      </c>
      <c r="B335" s="345" t="s">
        <v>852</v>
      </c>
      <c r="C335" s="370">
        <v>400</v>
      </c>
    </row>
    <row r="336" spans="1:3">
      <c r="A336" s="367" t="s">
        <v>348</v>
      </c>
      <c r="B336" s="345" t="s">
        <v>853</v>
      </c>
      <c r="C336" s="370">
        <v>800</v>
      </c>
    </row>
    <row r="337" spans="1:3">
      <c r="A337" s="367" t="s">
        <v>348</v>
      </c>
      <c r="B337" s="345" t="s">
        <v>854</v>
      </c>
      <c r="C337" s="370">
        <v>600</v>
      </c>
    </row>
    <row r="338" spans="1:3">
      <c r="A338" s="367" t="s">
        <v>348</v>
      </c>
      <c r="B338" s="345" t="s">
        <v>855</v>
      </c>
      <c r="C338" s="370">
        <v>1200</v>
      </c>
    </row>
    <row r="339" spans="1:3">
      <c r="A339" s="367" t="s">
        <v>348</v>
      </c>
      <c r="B339" s="345" t="s">
        <v>856</v>
      </c>
      <c r="C339" s="370">
        <v>800</v>
      </c>
    </row>
    <row r="340" spans="1:3">
      <c r="A340" s="367" t="s">
        <v>348</v>
      </c>
      <c r="B340" s="345" t="s">
        <v>857</v>
      </c>
      <c r="C340" s="370">
        <v>2400</v>
      </c>
    </row>
    <row r="341" spans="1:3">
      <c r="A341" s="367" t="s">
        <v>348</v>
      </c>
      <c r="B341" s="345" t="s">
        <v>858</v>
      </c>
      <c r="C341" s="370">
        <v>600</v>
      </c>
    </row>
    <row r="342" spans="1:3">
      <c r="A342" s="367" t="s">
        <v>348</v>
      </c>
      <c r="B342" s="345" t="s">
        <v>859</v>
      </c>
      <c r="C342" s="370">
        <v>800</v>
      </c>
    </row>
    <row r="343" spans="1:3">
      <c r="A343" s="367" t="s">
        <v>348</v>
      </c>
      <c r="B343" s="345" t="s">
        <v>860</v>
      </c>
      <c r="C343" s="370">
        <v>600</v>
      </c>
    </row>
    <row r="344" spans="1:3">
      <c r="A344" s="367" t="s">
        <v>348</v>
      </c>
      <c r="B344" s="345" t="s">
        <v>861</v>
      </c>
      <c r="C344" s="370">
        <v>600</v>
      </c>
    </row>
    <row r="345" spans="1:3">
      <c r="A345" s="367" t="s">
        <v>348</v>
      </c>
      <c r="B345" s="345" t="s">
        <v>862</v>
      </c>
      <c r="C345" s="370">
        <v>1000</v>
      </c>
    </row>
    <row r="346" spans="1:3">
      <c r="A346" s="367" t="s">
        <v>348</v>
      </c>
      <c r="B346" s="345" t="s">
        <v>708</v>
      </c>
      <c r="C346" s="370">
        <v>4800</v>
      </c>
    </row>
    <row r="347" spans="1:3">
      <c r="A347" s="367" t="s">
        <v>348</v>
      </c>
      <c r="B347" s="345" t="s">
        <v>863</v>
      </c>
      <c r="C347" s="370">
        <v>1600</v>
      </c>
    </row>
    <row r="348" spans="1:3">
      <c r="A348" s="367" t="s">
        <v>348</v>
      </c>
      <c r="B348" s="345" t="s">
        <v>864</v>
      </c>
      <c r="C348" s="370">
        <v>600</v>
      </c>
    </row>
    <row r="349" spans="1:3">
      <c r="A349" s="367" t="s">
        <v>348</v>
      </c>
      <c r="B349" s="345" t="s">
        <v>865</v>
      </c>
      <c r="C349" s="370">
        <v>1200</v>
      </c>
    </row>
    <row r="350" spans="1:3">
      <c r="A350" s="367" t="s">
        <v>348</v>
      </c>
      <c r="B350" s="345" t="s">
        <v>866</v>
      </c>
      <c r="C350" s="370">
        <v>1800</v>
      </c>
    </row>
    <row r="351" spans="1:3">
      <c r="A351" s="367" t="s">
        <v>348</v>
      </c>
      <c r="B351" s="345" t="s">
        <v>867</v>
      </c>
      <c r="C351" s="370">
        <v>400</v>
      </c>
    </row>
    <row r="352" spans="1:3">
      <c r="A352" s="367" t="s">
        <v>348</v>
      </c>
      <c r="B352" s="345" t="s">
        <v>868</v>
      </c>
      <c r="C352" s="370">
        <v>1000</v>
      </c>
    </row>
    <row r="353" spans="1:3">
      <c r="A353" s="367" t="s">
        <v>348</v>
      </c>
      <c r="B353" s="345" t="s">
        <v>869</v>
      </c>
      <c r="C353" s="370">
        <v>600</v>
      </c>
    </row>
    <row r="354" spans="1:3">
      <c r="A354" s="367" t="s">
        <v>348</v>
      </c>
      <c r="B354" s="345" t="s">
        <v>870</v>
      </c>
      <c r="C354" s="370">
        <v>600</v>
      </c>
    </row>
    <row r="355" spans="1:3">
      <c r="A355" s="367" t="s">
        <v>348</v>
      </c>
      <c r="B355" s="345" t="s">
        <v>871</v>
      </c>
      <c r="C355" s="370">
        <v>400</v>
      </c>
    </row>
    <row r="356" spans="1:3">
      <c r="A356" s="367" t="s">
        <v>348</v>
      </c>
      <c r="B356" s="345" t="s">
        <v>872</v>
      </c>
      <c r="C356" s="370">
        <v>400</v>
      </c>
    </row>
    <row r="357" spans="1:3">
      <c r="A357" s="367" t="s">
        <v>348</v>
      </c>
      <c r="B357" s="345" t="s">
        <v>873</v>
      </c>
      <c r="C357" s="370">
        <v>400</v>
      </c>
    </row>
    <row r="358" spans="1:3">
      <c r="A358" s="367" t="s">
        <v>348</v>
      </c>
      <c r="B358" s="345" t="s">
        <v>874</v>
      </c>
      <c r="C358" s="370">
        <v>2000</v>
      </c>
    </row>
    <row r="359" spans="1:3">
      <c r="A359" s="367" t="s">
        <v>348</v>
      </c>
      <c r="B359" s="345" t="s">
        <v>875</v>
      </c>
      <c r="C359" s="370">
        <v>200</v>
      </c>
    </row>
    <row r="360" spans="1:3">
      <c r="A360" s="367" t="s">
        <v>348</v>
      </c>
      <c r="B360" s="345" t="s">
        <v>876</v>
      </c>
      <c r="C360" s="370">
        <v>1400</v>
      </c>
    </row>
    <row r="361" spans="1:3">
      <c r="A361" s="367" t="s">
        <v>348</v>
      </c>
      <c r="B361" s="345" t="s">
        <v>877</v>
      </c>
      <c r="C361" s="370">
        <v>800</v>
      </c>
    </row>
    <row r="362" spans="1:3">
      <c r="A362" s="367" t="s">
        <v>348</v>
      </c>
      <c r="B362" s="345" t="s">
        <v>878</v>
      </c>
      <c r="C362" s="370">
        <v>1000</v>
      </c>
    </row>
    <row r="363" spans="1:3">
      <c r="A363" s="367" t="s">
        <v>348</v>
      </c>
      <c r="B363" s="345" t="s">
        <v>879</v>
      </c>
      <c r="C363" s="370">
        <v>200</v>
      </c>
    </row>
    <row r="364" spans="1:3">
      <c r="A364" s="367" t="s">
        <v>348</v>
      </c>
      <c r="B364" s="345" t="s">
        <v>880</v>
      </c>
      <c r="C364" s="370">
        <v>400</v>
      </c>
    </row>
    <row r="365" spans="1:3">
      <c r="A365" s="367" t="s">
        <v>348</v>
      </c>
      <c r="B365" s="345" t="s">
        <v>881</v>
      </c>
      <c r="C365" s="370">
        <v>800</v>
      </c>
    </row>
    <row r="366" spans="1:3">
      <c r="A366" s="367" t="s">
        <v>348</v>
      </c>
      <c r="B366" s="345" t="s">
        <v>882</v>
      </c>
      <c r="C366" s="370">
        <v>200</v>
      </c>
    </row>
    <row r="367" spans="1:3">
      <c r="A367" s="367" t="s">
        <v>348</v>
      </c>
      <c r="B367" s="345" t="s">
        <v>883</v>
      </c>
      <c r="C367" s="370">
        <v>1000</v>
      </c>
    </row>
    <row r="368" spans="1:3">
      <c r="A368" s="367" t="s">
        <v>348</v>
      </c>
      <c r="B368" s="345" t="s">
        <v>884</v>
      </c>
      <c r="C368" s="370">
        <v>400</v>
      </c>
    </row>
    <row r="369" spans="1:3">
      <c r="A369" s="367" t="s">
        <v>348</v>
      </c>
      <c r="B369" s="345" t="s">
        <v>885</v>
      </c>
      <c r="C369" s="370">
        <v>3200</v>
      </c>
    </row>
    <row r="370" spans="1:3">
      <c r="A370" s="367" t="s">
        <v>348</v>
      </c>
      <c r="B370" s="345" t="s">
        <v>886</v>
      </c>
      <c r="C370" s="370">
        <v>3000</v>
      </c>
    </row>
    <row r="371" spans="1:3">
      <c r="A371" s="367" t="s">
        <v>348</v>
      </c>
      <c r="B371" s="345" t="s">
        <v>887</v>
      </c>
      <c r="C371" s="370">
        <v>1600</v>
      </c>
    </row>
    <row r="372" spans="1:3">
      <c r="A372" s="367" t="s">
        <v>348</v>
      </c>
      <c r="B372" s="345" t="s">
        <v>888</v>
      </c>
      <c r="C372" s="370">
        <v>400</v>
      </c>
    </row>
    <row r="373" spans="1:3">
      <c r="A373" s="367" t="s">
        <v>348</v>
      </c>
      <c r="B373" s="345" t="s">
        <v>889</v>
      </c>
      <c r="C373" s="370">
        <v>200</v>
      </c>
    </row>
    <row r="374" spans="1:3">
      <c r="A374" s="367"/>
      <c r="B374" s="345"/>
      <c r="C374" s="370"/>
    </row>
    <row r="375" spans="1:3">
      <c r="A375" s="367" t="s">
        <v>350</v>
      </c>
      <c r="B375" s="345" t="s">
        <v>627</v>
      </c>
      <c r="C375" s="370">
        <v>15799.32</v>
      </c>
    </row>
    <row r="376" spans="1:3">
      <c r="A376" s="367" t="s">
        <v>350</v>
      </c>
      <c r="B376" s="345" t="s">
        <v>890</v>
      </c>
      <c r="C376" s="370">
        <v>34164.720000000001</v>
      </c>
    </row>
    <row r="377" spans="1:3">
      <c r="A377" s="367" t="s">
        <v>350</v>
      </c>
      <c r="B377" s="345" t="s">
        <v>891</v>
      </c>
      <c r="C377" s="370">
        <v>15799.32</v>
      </c>
    </row>
    <row r="378" spans="1:3">
      <c r="A378" s="367" t="s">
        <v>350</v>
      </c>
      <c r="B378" s="345" t="s">
        <v>675</v>
      </c>
      <c r="C378" s="370">
        <v>15799.32</v>
      </c>
    </row>
    <row r="379" spans="1:3">
      <c r="A379" s="367" t="s">
        <v>350</v>
      </c>
      <c r="B379" s="345" t="s">
        <v>892</v>
      </c>
      <c r="C379" s="370">
        <v>15799.32</v>
      </c>
    </row>
    <row r="380" spans="1:3">
      <c r="A380" s="367" t="s">
        <v>350</v>
      </c>
      <c r="B380" s="345" t="s">
        <v>893</v>
      </c>
      <c r="C380" s="370">
        <v>15799.32</v>
      </c>
    </row>
    <row r="381" spans="1:3">
      <c r="A381" s="367"/>
      <c r="B381" s="345"/>
      <c r="C381" s="370"/>
    </row>
    <row r="382" spans="1:3">
      <c r="A382" s="367" t="s">
        <v>371</v>
      </c>
      <c r="B382" s="345" t="s">
        <v>894</v>
      </c>
      <c r="C382" s="370">
        <v>20498.88</v>
      </c>
    </row>
    <row r="383" spans="1:3">
      <c r="A383" s="367" t="s">
        <v>371</v>
      </c>
      <c r="B383" s="345" t="s">
        <v>895</v>
      </c>
      <c r="C383" s="370">
        <v>20498.88</v>
      </c>
    </row>
    <row r="384" spans="1:3">
      <c r="A384" s="367" t="s">
        <v>371</v>
      </c>
      <c r="B384" s="345" t="s">
        <v>896</v>
      </c>
      <c r="C384" s="370">
        <v>20498.88</v>
      </c>
    </row>
    <row r="385" spans="1:3">
      <c r="A385" s="367" t="s">
        <v>371</v>
      </c>
      <c r="B385" s="345" t="s">
        <v>897</v>
      </c>
      <c r="C385" s="370">
        <v>20498.88</v>
      </c>
    </row>
    <row r="386" spans="1:3">
      <c r="A386" s="367" t="s">
        <v>371</v>
      </c>
      <c r="B386" s="345" t="s">
        <v>798</v>
      </c>
      <c r="C386" s="370">
        <v>20498.88</v>
      </c>
    </row>
    <row r="387" spans="1:3">
      <c r="A387" s="367" t="s">
        <v>371</v>
      </c>
      <c r="B387" s="345" t="s">
        <v>824</v>
      </c>
      <c r="C387" s="370">
        <v>20498.88</v>
      </c>
    </row>
    <row r="388" spans="1:3">
      <c r="A388" s="367" t="s">
        <v>371</v>
      </c>
      <c r="B388" s="345" t="s">
        <v>898</v>
      </c>
      <c r="C388" s="371">
        <v>0</v>
      </c>
    </row>
    <row r="389" spans="1:3">
      <c r="A389" s="367" t="s">
        <v>371</v>
      </c>
      <c r="B389" s="345" t="s">
        <v>899</v>
      </c>
      <c r="C389" s="370">
        <v>20498.88</v>
      </c>
    </row>
    <row r="390" spans="1:3">
      <c r="A390" s="367" t="s">
        <v>371</v>
      </c>
      <c r="B390" s="345" t="s">
        <v>900</v>
      </c>
      <c r="C390" s="370">
        <v>20498.88</v>
      </c>
    </row>
    <row r="391" spans="1:3" ht="12.75" customHeight="1">
      <c r="A391" s="462" t="s">
        <v>373</v>
      </c>
      <c r="B391" s="463"/>
      <c r="C391" s="464"/>
    </row>
  </sheetData>
  <mergeCells count="18">
    <mergeCell ref="A76:C76"/>
    <mergeCell ref="A2:C2"/>
    <mergeCell ref="A4:C4"/>
    <mergeCell ref="A6:C6"/>
    <mergeCell ref="A44:C44"/>
    <mergeCell ref="A74:C74"/>
    <mergeCell ref="A391:C391"/>
    <mergeCell ref="A78:C78"/>
    <mergeCell ref="A103:C103"/>
    <mergeCell ref="A118:C118"/>
    <mergeCell ref="A120:C120"/>
    <mergeCell ref="A161:C161"/>
    <mergeCell ref="A201:C201"/>
    <mergeCell ref="A202:C202"/>
    <mergeCell ref="A204:C204"/>
    <mergeCell ref="A206:C206"/>
    <mergeCell ref="A255:C255"/>
    <mergeCell ref="A256:C256"/>
  </mergeCells>
  <pageMargins left="0.75" right="0.22" top="0.49" bottom="1" header="0.5" footer="0.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dimension ref="A1:E7"/>
  <sheetViews>
    <sheetView workbookViewId="0">
      <selection activeCell="I31" sqref="I31"/>
    </sheetView>
  </sheetViews>
  <sheetFormatPr defaultRowHeight="12.75"/>
  <cols>
    <col min="1" max="1" width="12.5703125" style="325" bestFit="1" customWidth="1"/>
    <col min="2" max="5" width="11.42578125" style="325" bestFit="1" customWidth="1"/>
    <col min="6" max="16384" width="9.140625" style="325"/>
  </cols>
  <sheetData>
    <row r="1" spans="1:5">
      <c r="A1" s="466" t="s">
        <v>374</v>
      </c>
      <c r="B1" s="466"/>
      <c r="C1" s="466"/>
      <c r="D1" s="466"/>
      <c r="E1" s="466"/>
    </row>
    <row r="2" spans="1:5">
      <c r="A2" s="327"/>
      <c r="B2" s="327" t="s">
        <v>375</v>
      </c>
      <c r="C2" s="327" t="s">
        <v>376</v>
      </c>
      <c r="D2" s="327" t="s">
        <v>377</v>
      </c>
      <c r="E2" s="327" t="s">
        <v>378</v>
      </c>
    </row>
    <row r="3" spans="1:5">
      <c r="A3" s="332" t="s">
        <v>316</v>
      </c>
      <c r="B3" s="332">
        <v>3</v>
      </c>
      <c r="C3" s="329">
        <v>3</v>
      </c>
      <c r="D3" s="329">
        <v>0</v>
      </c>
      <c r="E3" s="329">
        <v>3</v>
      </c>
    </row>
    <row r="4" spans="1:5">
      <c r="A4" s="332" t="s">
        <v>306</v>
      </c>
      <c r="B4" s="332">
        <v>14</v>
      </c>
      <c r="C4" s="329">
        <v>13</v>
      </c>
      <c r="D4" s="329">
        <v>13</v>
      </c>
      <c r="E4" s="329">
        <v>10</v>
      </c>
    </row>
    <row r="5" spans="1:5" ht="25.5">
      <c r="A5" s="332" t="s">
        <v>309</v>
      </c>
      <c r="B5" s="332">
        <v>11</v>
      </c>
      <c r="C5" s="329">
        <v>13</v>
      </c>
      <c r="D5" s="329">
        <v>13</v>
      </c>
      <c r="E5" s="329">
        <v>13</v>
      </c>
    </row>
    <row r="6" spans="1:5">
      <c r="A6" s="332" t="s">
        <v>322</v>
      </c>
      <c r="B6" s="332">
        <v>3</v>
      </c>
      <c r="C6" s="329">
        <v>4</v>
      </c>
      <c r="D6" s="329">
        <v>3</v>
      </c>
      <c r="E6" s="329">
        <v>3</v>
      </c>
    </row>
    <row r="7" spans="1:5">
      <c r="A7" s="332" t="s">
        <v>103</v>
      </c>
      <c r="B7" s="332">
        <f>SUM(B3:B6)</f>
        <v>31</v>
      </c>
      <c r="C7" s="332">
        <f>SUM(C3:C6)</f>
        <v>33</v>
      </c>
      <c r="D7" s="332">
        <f>SUM(D3:D6)</f>
        <v>29</v>
      </c>
      <c r="E7" s="332">
        <v>29</v>
      </c>
    </row>
  </sheetData>
  <mergeCells count="1">
    <mergeCell ref="A1:E1"/>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C19"/>
  <sheetViews>
    <sheetView workbookViewId="0">
      <selection activeCell="I31" sqref="I31"/>
    </sheetView>
  </sheetViews>
  <sheetFormatPr defaultRowHeight="12.75"/>
  <cols>
    <col min="1" max="1" width="52.5703125" style="325" customWidth="1"/>
    <col min="2" max="2" width="43.85546875" style="325" customWidth="1"/>
    <col min="3" max="3" width="19.5703125" style="325" customWidth="1"/>
    <col min="4" max="4" width="8.140625" style="325" bestFit="1" customWidth="1"/>
    <col min="5" max="16384" width="9.140625" style="325"/>
  </cols>
  <sheetData>
    <row r="1" spans="1:3">
      <c r="A1" s="447" t="s">
        <v>901</v>
      </c>
      <c r="B1" s="448"/>
      <c r="C1" s="467"/>
    </row>
    <row r="2" spans="1:3" ht="25.5">
      <c r="A2" s="326" t="s">
        <v>293</v>
      </c>
      <c r="B2" s="326" t="s">
        <v>351</v>
      </c>
      <c r="C2" s="343" t="s">
        <v>354</v>
      </c>
    </row>
    <row r="3" spans="1:3">
      <c r="A3" s="344" t="s">
        <v>328</v>
      </c>
      <c r="B3" s="345" t="s">
        <v>523</v>
      </c>
      <c r="C3" s="346">
        <v>0</v>
      </c>
    </row>
    <row r="4" spans="1:3">
      <c r="A4" s="344" t="s">
        <v>364</v>
      </c>
      <c r="B4" s="345" t="s">
        <v>524</v>
      </c>
      <c r="C4" s="346">
        <v>9490.2000000000007</v>
      </c>
    </row>
    <row r="5" spans="1:3">
      <c r="A5" s="344"/>
      <c r="B5" s="345"/>
      <c r="C5" s="346"/>
    </row>
    <row r="6" spans="1:3">
      <c r="A6" s="344" t="s">
        <v>364</v>
      </c>
      <c r="B6" s="345" t="s">
        <v>525</v>
      </c>
      <c r="C6" s="346">
        <v>9490.2000000000007</v>
      </c>
    </row>
    <row r="7" spans="1:3">
      <c r="A7" s="344" t="s">
        <v>312</v>
      </c>
      <c r="B7" s="345" t="s">
        <v>358</v>
      </c>
      <c r="C7" s="346">
        <v>9479.6</v>
      </c>
    </row>
    <row r="8" spans="1:3">
      <c r="A8" s="344"/>
      <c r="B8" s="345"/>
      <c r="C8" s="346"/>
    </row>
    <row r="9" spans="1:3">
      <c r="A9" s="344" t="s">
        <v>313</v>
      </c>
      <c r="B9" s="345" t="s">
        <v>359</v>
      </c>
      <c r="C9" s="346">
        <v>3974.77</v>
      </c>
    </row>
    <row r="10" spans="1:3">
      <c r="A10" s="344" t="s">
        <v>312</v>
      </c>
      <c r="B10" s="345" t="s">
        <v>357</v>
      </c>
      <c r="C10" s="346">
        <v>9479.6</v>
      </c>
    </row>
    <row r="11" spans="1:3">
      <c r="A11" s="344"/>
      <c r="B11" s="345"/>
      <c r="C11" s="346"/>
    </row>
    <row r="12" spans="1:3">
      <c r="A12" s="344" t="s">
        <v>348</v>
      </c>
      <c r="B12" s="345" t="s">
        <v>370</v>
      </c>
      <c r="C12" s="346">
        <v>400</v>
      </c>
    </row>
    <row r="13" spans="1:3">
      <c r="A13" s="344" t="s">
        <v>371</v>
      </c>
      <c r="B13" s="345" t="s">
        <v>372</v>
      </c>
      <c r="C13" s="346">
        <v>20498.88</v>
      </c>
    </row>
    <row r="14" spans="1:3">
      <c r="A14" s="344"/>
      <c r="B14" s="345"/>
      <c r="C14" s="346"/>
    </row>
    <row r="15" spans="1:3">
      <c r="A15" s="344" t="s">
        <v>344</v>
      </c>
      <c r="B15" s="345" t="s">
        <v>368</v>
      </c>
      <c r="C15" s="346">
        <v>0</v>
      </c>
    </row>
    <row r="16" spans="1:3">
      <c r="A16" s="344" t="s">
        <v>343</v>
      </c>
      <c r="B16" s="345" t="s">
        <v>367</v>
      </c>
      <c r="C16" s="346">
        <v>748</v>
      </c>
    </row>
    <row r="17" spans="1:3">
      <c r="A17" s="344"/>
      <c r="B17" s="345"/>
      <c r="C17" s="346"/>
    </row>
    <row r="18" spans="1:3">
      <c r="A18" s="344" t="s">
        <v>305</v>
      </c>
      <c r="B18" s="345" t="s">
        <v>355</v>
      </c>
      <c r="C18" s="346">
        <v>12154.17</v>
      </c>
    </row>
    <row r="19" spans="1:3">
      <c r="A19" s="344" t="s">
        <v>319</v>
      </c>
      <c r="B19" s="345" t="s">
        <v>360</v>
      </c>
      <c r="C19" s="346">
        <v>4365</v>
      </c>
    </row>
  </sheetData>
  <mergeCells count="1">
    <mergeCell ref="A1:C1"/>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B2:O29"/>
  <sheetViews>
    <sheetView workbookViewId="0">
      <selection activeCell="B39" sqref="B39"/>
    </sheetView>
  </sheetViews>
  <sheetFormatPr defaultRowHeight="12.75"/>
  <cols>
    <col min="2" max="2" width="26.42578125" bestFit="1" customWidth="1"/>
  </cols>
  <sheetData>
    <row r="2" spans="2:15">
      <c r="B2" s="468" t="s">
        <v>379</v>
      </c>
      <c r="C2" s="469"/>
      <c r="D2" s="469"/>
      <c r="E2" s="469"/>
      <c r="F2" s="469"/>
      <c r="G2" s="469"/>
      <c r="H2" s="469"/>
      <c r="I2" s="469"/>
      <c r="J2" s="469"/>
      <c r="K2" s="469"/>
      <c r="L2" s="469"/>
      <c r="M2" s="469"/>
      <c r="N2" s="469"/>
      <c r="O2" s="469"/>
    </row>
    <row r="3" spans="2:15">
      <c r="B3" s="130"/>
      <c r="C3" s="131" t="s">
        <v>116</v>
      </c>
      <c r="D3" s="131" t="s">
        <v>117</v>
      </c>
      <c r="E3" s="131" t="s">
        <v>148</v>
      </c>
      <c r="F3" s="131" t="s">
        <v>380</v>
      </c>
      <c r="G3" s="131" t="s">
        <v>120</v>
      </c>
      <c r="H3" s="131" t="s">
        <v>121</v>
      </c>
      <c r="I3" s="131" t="s">
        <v>381</v>
      </c>
      <c r="J3" s="131" t="s">
        <v>150</v>
      </c>
      <c r="K3" s="131" t="s">
        <v>125</v>
      </c>
      <c r="L3" s="131" t="s">
        <v>126</v>
      </c>
      <c r="M3" s="131" t="s">
        <v>129</v>
      </c>
      <c r="N3" s="131" t="s">
        <v>103</v>
      </c>
      <c r="O3" s="130"/>
    </row>
    <row r="4" spans="2:15">
      <c r="B4" s="132"/>
      <c r="C4" s="133"/>
      <c r="D4" s="133"/>
      <c r="E4" s="133"/>
      <c r="F4" s="133"/>
      <c r="G4" s="133"/>
      <c r="H4" s="134"/>
      <c r="I4" s="133"/>
      <c r="J4" s="133"/>
      <c r="K4" s="133"/>
      <c r="L4" s="133"/>
      <c r="M4" s="133"/>
      <c r="N4" s="132"/>
      <c r="O4" s="132"/>
    </row>
    <row r="5" spans="2:15">
      <c r="B5" s="135" t="s">
        <v>382</v>
      </c>
      <c r="C5" s="136">
        <v>82</v>
      </c>
      <c r="D5" s="136">
        <v>159</v>
      </c>
      <c r="E5" s="136">
        <v>5048</v>
      </c>
      <c r="F5" s="136">
        <v>0</v>
      </c>
      <c r="G5" s="136">
        <v>801</v>
      </c>
      <c r="H5" s="136">
        <v>132</v>
      </c>
      <c r="I5" s="136">
        <v>2099</v>
      </c>
      <c r="J5" s="136">
        <v>671</v>
      </c>
      <c r="K5" s="136">
        <v>95</v>
      </c>
      <c r="L5" s="136">
        <v>385</v>
      </c>
      <c r="M5" s="136">
        <v>441</v>
      </c>
      <c r="N5" s="136">
        <v>9913</v>
      </c>
      <c r="O5" s="137">
        <v>1.1448772718820775E-2</v>
      </c>
    </row>
    <row r="6" spans="2:15" ht="24">
      <c r="B6" s="135" t="s">
        <v>383</v>
      </c>
      <c r="C6" s="136"/>
      <c r="D6" s="136">
        <v>176</v>
      </c>
      <c r="E6" s="136">
        <v>1770</v>
      </c>
      <c r="F6" s="136">
        <v>1866</v>
      </c>
      <c r="G6" s="136">
        <v>454</v>
      </c>
      <c r="H6" s="136">
        <v>1503</v>
      </c>
      <c r="I6" s="136">
        <v>1470</v>
      </c>
      <c r="J6" s="136">
        <v>461</v>
      </c>
      <c r="K6" s="136">
        <v>54</v>
      </c>
      <c r="L6" s="136">
        <v>11597</v>
      </c>
      <c r="M6" s="136">
        <v>678</v>
      </c>
      <c r="N6" s="136">
        <v>20029</v>
      </c>
      <c r="O6" s="137">
        <v>2.3131995237088802E-2</v>
      </c>
    </row>
    <row r="7" spans="2:15">
      <c r="B7" s="135" t="s">
        <v>384</v>
      </c>
      <c r="C7" s="136"/>
      <c r="D7" s="136">
        <v>271</v>
      </c>
      <c r="E7" s="136">
        <v>1489</v>
      </c>
      <c r="F7" s="136">
        <v>89</v>
      </c>
      <c r="G7" s="136">
        <v>1802</v>
      </c>
      <c r="H7" s="136">
        <v>121</v>
      </c>
      <c r="I7" s="136">
        <v>4833</v>
      </c>
      <c r="J7" s="136">
        <v>970</v>
      </c>
      <c r="K7" s="136">
        <v>207</v>
      </c>
      <c r="L7" s="136">
        <v>3556</v>
      </c>
      <c r="M7" s="136">
        <v>1686</v>
      </c>
      <c r="N7" s="136">
        <v>15024</v>
      </c>
      <c r="O7" s="137">
        <v>1.735159500933757E-2</v>
      </c>
    </row>
    <row r="8" spans="2:15">
      <c r="B8" s="135" t="s">
        <v>385</v>
      </c>
      <c r="C8" s="136">
        <v>13</v>
      </c>
      <c r="D8" s="136">
        <v>163</v>
      </c>
      <c r="E8" s="136">
        <v>755</v>
      </c>
      <c r="F8" s="136"/>
      <c r="G8" s="136">
        <v>442</v>
      </c>
      <c r="H8" s="136">
        <v>1309</v>
      </c>
      <c r="I8" s="136">
        <v>2383</v>
      </c>
      <c r="J8" s="136">
        <v>370</v>
      </c>
      <c r="K8" s="136">
        <v>357</v>
      </c>
      <c r="L8" s="136">
        <v>3645</v>
      </c>
      <c r="M8" s="136">
        <v>1019</v>
      </c>
      <c r="N8" s="136">
        <v>10456</v>
      </c>
      <c r="O8" s="137">
        <v>1.2075897059214165E-2</v>
      </c>
    </row>
    <row r="9" spans="2:15">
      <c r="B9" s="138" t="s">
        <v>386</v>
      </c>
      <c r="C9" s="139">
        <v>95</v>
      </c>
      <c r="D9" s="139">
        <v>769</v>
      </c>
      <c r="E9" s="139">
        <v>9062</v>
      </c>
      <c r="F9" s="139">
        <v>1955</v>
      </c>
      <c r="G9" s="139">
        <v>3499</v>
      </c>
      <c r="H9" s="139">
        <v>3065</v>
      </c>
      <c r="I9" s="139">
        <v>10785</v>
      </c>
      <c r="J9" s="139">
        <v>2472</v>
      </c>
      <c r="K9" s="139">
        <v>713</v>
      </c>
      <c r="L9" s="139">
        <v>19183</v>
      </c>
      <c r="M9" s="139">
        <v>3824</v>
      </c>
      <c r="N9" s="139">
        <v>55422</v>
      </c>
      <c r="O9" s="140">
        <v>6.4008260024461319E-2</v>
      </c>
    </row>
    <row r="10" spans="2:15">
      <c r="B10" s="135"/>
      <c r="C10" s="136"/>
      <c r="D10" s="136"/>
      <c r="E10" s="136"/>
      <c r="F10" s="136"/>
      <c r="G10" s="136"/>
      <c r="H10" s="136">
        <v>0</v>
      </c>
      <c r="I10" s="136"/>
      <c r="J10" s="136"/>
      <c r="K10" s="136"/>
      <c r="L10" s="136"/>
      <c r="M10" s="136"/>
      <c r="N10" s="136"/>
      <c r="O10" s="137"/>
    </row>
    <row r="11" spans="2:15">
      <c r="B11" s="135" t="s">
        <v>387</v>
      </c>
      <c r="C11" s="136">
        <v>310</v>
      </c>
      <c r="D11" s="136">
        <v>846</v>
      </c>
      <c r="E11" s="136">
        <v>5712</v>
      </c>
      <c r="F11" s="136">
        <v>0</v>
      </c>
      <c r="G11" s="136">
        <v>1449</v>
      </c>
      <c r="H11" s="136">
        <v>469</v>
      </c>
      <c r="I11" s="136">
        <v>1303</v>
      </c>
      <c r="J11" s="136">
        <v>359</v>
      </c>
      <c r="K11" s="136">
        <v>36</v>
      </c>
      <c r="L11" s="136">
        <v>2716</v>
      </c>
      <c r="M11" s="136">
        <v>562</v>
      </c>
      <c r="N11" s="136">
        <v>13762</v>
      </c>
      <c r="O11" s="137">
        <v>1.5894079507355139E-2</v>
      </c>
    </row>
    <row r="12" spans="2:15" ht="24">
      <c r="B12" s="135" t="s">
        <v>388</v>
      </c>
      <c r="C12" s="136">
        <v>45</v>
      </c>
      <c r="D12" s="136">
        <v>651</v>
      </c>
      <c r="E12" s="136">
        <v>37822</v>
      </c>
      <c r="F12" s="136">
        <v>478</v>
      </c>
      <c r="G12" s="136">
        <v>8940</v>
      </c>
      <c r="H12" s="136">
        <v>69067</v>
      </c>
      <c r="I12" s="136">
        <v>7412</v>
      </c>
      <c r="J12" s="136">
        <v>1382</v>
      </c>
      <c r="K12" s="136">
        <v>1368</v>
      </c>
      <c r="L12" s="136">
        <v>35722</v>
      </c>
      <c r="M12" s="136">
        <v>5685</v>
      </c>
      <c r="N12" s="136">
        <v>168572</v>
      </c>
      <c r="O12" s="137">
        <v>0.19468803740109511</v>
      </c>
    </row>
    <row r="13" spans="2:15" ht="36">
      <c r="B13" s="135" t="s">
        <v>389</v>
      </c>
      <c r="C13" s="136"/>
      <c r="D13" s="136">
        <v>371</v>
      </c>
      <c r="E13" s="136">
        <v>3830</v>
      </c>
      <c r="F13" s="136">
        <v>1400</v>
      </c>
      <c r="G13" s="136">
        <v>5033</v>
      </c>
      <c r="H13" s="136">
        <v>2952</v>
      </c>
      <c r="I13" s="136">
        <v>7369</v>
      </c>
      <c r="J13" s="136">
        <v>882</v>
      </c>
      <c r="K13" s="136">
        <v>2760</v>
      </c>
      <c r="L13" s="136">
        <v>5202</v>
      </c>
      <c r="M13" s="136">
        <v>878</v>
      </c>
      <c r="N13" s="136">
        <v>30677</v>
      </c>
      <c r="O13" s="137">
        <v>3.5429637919425494E-2</v>
      </c>
    </row>
    <row r="14" spans="2:15" ht="24">
      <c r="B14" s="138" t="s">
        <v>390</v>
      </c>
      <c r="C14" s="139">
        <v>355</v>
      </c>
      <c r="D14" s="139">
        <v>1868</v>
      </c>
      <c r="E14" s="139">
        <v>47364</v>
      </c>
      <c r="F14" s="139">
        <v>1878</v>
      </c>
      <c r="G14" s="139">
        <v>15422</v>
      </c>
      <c r="H14" s="139">
        <v>72488</v>
      </c>
      <c r="I14" s="139">
        <v>16084</v>
      </c>
      <c r="J14" s="139">
        <v>2623</v>
      </c>
      <c r="K14" s="139">
        <v>4164</v>
      </c>
      <c r="L14" s="139">
        <v>43640</v>
      </c>
      <c r="M14" s="139">
        <v>7125</v>
      </c>
      <c r="N14" s="139">
        <v>213011</v>
      </c>
      <c r="O14" s="140">
        <v>0.24601175482787574</v>
      </c>
    </row>
    <row r="15" spans="2:15">
      <c r="B15" s="135"/>
      <c r="C15" s="136"/>
      <c r="D15" s="136"/>
      <c r="E15" s="136"/>
      <c r="F15" s="136"/>
      <c r="G15" s="136"/>
      <c r="H15" s="136">
        <v>0</v>
      </c>
      <c r="I15" s="136"/>
      <c r="J15" s="136"/>
      <c r="K15" s="136"/>
      <c r="L15" s="136"/>
      <c r="M15" s="136"/>
      <c r="N15" s="136"/>
      <c r="O15" s="137"/>
    </row>
    <row r="16" spans="2:15">
      <c r="B16" s="135" t="s">
        <v>391</v>
      </c>
      <c r="C16" s="136">
        <v>1543</v>
      </c>
      <c r="D16" s="136">
        <v>6997</v>
      </c>
      <c r="E16" s="136">
        <v>59011</v>
      </c>
      <c r="F16" s="136">
        <v>73813</v>
      </c>
      <c r="G16" s="136">
        <v>67832</v>
      </c>
      <c r="H16" s="136">
        <v>121474</v>
      </c>
      <c r="I16" s="136">
        <v>140315</v>
      </c>
      <c r="J16" s="136">
        <v>28783</v>
      </c>
      <c r="K16" s="136">
        <v>1017</v>
      </c>
      <c r="L16" s="136">
        <v>81540</v>
      </c>
      <c r="M16" s="136">
        <v>15099</v>
      </c>
      <c r="N16" s="136">
        <v>597424</v>
      </c>
      <c r="O16" s="137">
        <v>0.6899799851476629</v>
      </c>
    </row>
    <row r="17" spans="2:15">
      <c r="B17" s="138" t="s">
        <v>392</v>
      </c>
      <c r="C17" s="139">
        <v>1543</v>
      </c>
      <c r="D17" s="139">
        <v>6997</v>
      </c>
      <c r="E17" s="139">
        <v>59011</v>
      </c>
      <c r="F17" s="139">
        <v>73813</v>
      </c>
      <c r="G17" s="139">
        <v>67832</v>
      </c>
      <c r="H17" s="139">
        <v>121474</v>
      </c>
      <c r="I17" s="139">
        <v>140315</v>
      </c>
      <c r="J17" s="139">
        <v>28783</v>
      </c>
      <c r="K17" s="139">
        <v>1017</v>
      </c>
      <c r="L17" s="139">
        <v>81540</v>
      </c>
      <c r="M17" s="139">
        <v>15099</v>
      </c>
      <c r="N17" s="139">
        <v>597424</v>
      </c>
      <c r="O17" s="140">
        <v>0.6899799851476629</v>
      </c>
    </row>
    <row r="18" spans="2:15">
      <c r="B18" s="135"/>
      <c r="C18" s="136"/>
      <c r="D18" s="136"/>
      <c r="E18" s="136"/>
      <c r="F18" s="136"/>
      <c r="G18" s="136"/>
      <c r="H18" s="136"/>
      <c r="I18" s="136"/>
      <c r="J18" s="136"/>
      <c r="K18" s="136"/>
      <c r="L18" s="136"/>
      <c r="M18" s="136"/>
      <c r="N18" s="139"/>
      <c r="O18" s="137"/>
    </row>
    <row r="19" spans="2:15">
      <c r="B19" s="141" t="s">
        <v>393</v>
      </c>
      <c r="C19" s="142">
        <v>1993</v>
      </c>
      <c r="D19" s="142">
        <v>9634</v>
      </c>
      <c r="E19" s="142">
        <v>115437</v>
      </c>
      <c r="F19" s="142">
        <v>77646</v>
      </c>
      <c r="G19" s="142">
        <v>86753</v>
      </c>
      <c r="H19" s="142">
        <v>197027</v>
      </c>
      <c r="I19" s="142">
        <v>167184</v>
      </c>
      <c r="J19" s="142">
        <v>33878</v>
      </c>
      <c r="K19" s="142">
        <v>5894</v>
      </c>
      <c r="L19" s="142">
        <v>144363</v>
      </c>
      <c r="M19" s="142">
        <v>26048</v>
      </c>
      <c r="N19" s="142">
        <v>865857</v>
      </c>
      <c r="O19" s="143">
        <v>1</v>
      </c>
    </row>
    <row r="20" spans="2:15">
      <c r="B20" s="132"/>
      <c r="C20" s="139"/>
      <c r="D20" s="132"/>
      <c r="E20" s="132"/>
      <c r="F20" s="132"/>
      <c r="G20" s="132"/>
      <c r="H20" s="132"/>
      <c r="I20" s="144"/>
      <c r="J20" s="132"/>
      <c r="K20" s="132"/>
      <c r="L20" s="132"/>
      <c r="M20" s="132"/>
      <c r="N20" s="132"/>
      <c r="O20" s="132"/>
    </row>
    <row r="21" spans="2:15">
      <c r="B21" s="132" t="s">
        <v>394</v>
      </c>
      <c r="C21" s="145">
        <v>6.7</v>
      </c>
      <c r="D21" s="132">
        <v>4.2</v>
      </c>
      <c r="E21" s="145">
        <v>16.399999999999999</v>
      </c>
      <c r="F21" s="132">
        <v>2.2999999999999998</v>
      </c>
      <c r="G21" s="132">
        <v>10.8</v>
      </c>
      <c r="H21" s="132">
        <v>9.1</v>
      </c>
      <c r="I21" s="145">
        <v>14.2</v>
      </c>
      <c r="J21" s="132">
        <v>10.8</v>
      </c>
      <c r="K21" s="132">
        <v>3.4</v>
      </c>
      <c r="L21" s="132">
        <v>6.4</v>
      </c>
      <c r="M21" s="132">
        <v>7.8</v>
      </c>
      <c r="N21" s="132"/>
      <c r="O21" s="132"/>
    </row>
    <row r="22" spans="2:15">
      <c r="B22" s="132"/>
      <c r="C22" s="132"/>
      <c r="D22" s="132"/>
      <c r="E22" s="132"/>
      <c r="F22" s="132"/>
      <c r="G22" s="132"/>
      <c r="H22" s="132"/>
      <c r="I22" s="132"/>
      <c r="J22" s="132"/>
      <c r="K22" s="132"/>
      <c r="L22" s="132"/>
      <c r="M22" s="132"/>
      <c r="N22" s="132"/>
      <c r="O22" s="132"/>
    </row>
    <row r="23" spans="2:15">
      <c r="B23" s="141" t="s">
        <v>395</v>
      </c>
      <c r="C23" s="142">
        <v>2501</v>
      </c>
      <c r="D23" s="142">
        <v>9074</v>
      </c>
      <c r="E23" s="142">
        <v>118402</v>
      </c>
      <c r="F23" s="142">
        <v>90744</v>
      </c>
      <c r="G23" s="142">
        <v>123583</v>
      </c>
      <c r="H23" s="142">
        <v>168067</v>
      </c>
      <c r="I23" s="142">
        <v>119444</v>
      </c>
      <c r="J23" s="142">
        <v>35746</v>
      </c>
      <c r="K23" s="142">
        <v>7680</v>
      </c>
      <c r="L23" s="142">
        <v>154897</v>
      </c>
      <c r="M23" s="142">
        <v>45616</v>
      </c>
      <c r="N23" s="142">
        <v>875754</v>
      </c>
      <c r="O23" s="141"/>
    </row>
    <row r="24" spans="2:15">
      <c r="B24" s="132"/>
      <c r="C24" s="132"/>
      <c r="D24" s="132"/>
      <c r="E24" s="132"/>
      <c r="F24" s="132"/>
      <c r="G24" s="132"/>
      <c r="H24" s="132"/>
      <c r="I24" s="132"/>
      <c r="J24" s="132"/>
      <c r="K24" s="132"/>
      <c r="L24" s="132"/>
      <c r="M24" s="132"/>
      <c r="N24" s="132"/>
      <c r="O24" s="132"/>
    </row>
    <row r="25" spans="2:15">
      <c r="B25" s="132" t="s">
        <v>396</v>
      </c>
      <c r="C25" s="144">
        <v>-508</v>
      </c>
      <c r="D25" s="144">
        <v>560</v>
      </c>
      <c r="E25" s="144">
        <v>-2965</v>
      </c>
      <c r="F25" s="144">
        <v>-13098</v>
      </c>
      <c r="G25" s="146">
        <v>-36830</v>
      </c>
      <c r="H25" s="144">
        <v>28960</v>
      </c>
      <c r="I25" s="144">
        <v>47740</v>
      </c>
      <c r="J25" s="144">
        <v>-1868</v>
      </c>
      <c r="K25" s="144">
        <v>-1786</v>
      </c>
      <c r="L25" s="144">
        <v>-10534</v>
      </c>
      <c r="M25" s="144">
        <v>-19568</v>
      </c>
      <c r="N25" s="144">
        <v>-9897</v>
      </c>
      <c r="O25" s="147"/>
    </row>
    <row r="27" spans="2:15" ht="25.5">
      <c r="B27" s="148" t="s">
        <v>397</v>
      </c>
      <c r="C27">
        <v>0</v>
      </c>
      <c r="D27">
        <v>0</v>
      </c>
      <c r="E27">
        <v>0</v>
      </c>
      <c r="F27">
        <v>1</v>
      </c>
      <c r="G27">
        <v>0</v>
      </c>
      <c r="H27">
        <v>0</v>
      </c>
      <c r="I27">
        <v>5</v>
      </c>
      <c r="J27">
        <v>0</v>
      </c>
      <c r="K27">
        <v>0</v>
      </c>
      <c r="L27">
        <v>0</v>
      </c>
      <c r="M27">
        <v>0</v>
      </c>
    </row>
    <row r="28" spans="2:15">
      <c r="C28" s="129"/>
      <c r="D28" s="129"/>
    </row>
    <row r="29" spans="2:15">
      <c r="B29" s="470" t="s">
        <v>398</v>
      </c>
      <c r="C29" s="471"/>
      <c r="D29" s="471"/>
      <c r="E29" s="471"/>
      <c r="F29" s="471"/>
      <c r="G29" s="471"/>
      <c r="H29" s="471"/>
      <c r="I29" s="471"/>
      <c r="J29" s="471"/>
      <c r="K29" s="471"/>
      <c r="L29" s="471"/>
      <c r="M29" s="471"/>
      <c r="N29" s="471"/>
      <c r="O29" s="471"/>
    </row>
  </sheetData>
  <mergeCells count="2">
    <mergeCell ref="B2:O2"/>
    <mergeCell ref="B29:O2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3:H41"/>
  <sheetViews>
    <sheetView workbookViewId="0">
      <selection activeCell="H14" sqref="H14"/>
    </sheetView>
  </sheetViews>
  <sheetFormatPr defaultRowHeight="11.25"/>
  <cols>
    <col min="1" max="1" width="5.7109375" style="187" customWidth="1"/>
    <col min="2" max="2" width="27" style="187" customWidth="1"/>
    <col min="3" max="6" width="11.28515625" style="187" bestFit="1" customWidth="1"/>
    <col min="7" max="7" width="6.28515625" style="187" customWidth="1"/>
    <col min="8" max="8" width="28.5703125" style="188" bestFit="1" customWidth="1"/>
    <col min="9" max="9" width="17.140625" style="187" customWidth="1"/>
    <col min="10" max="10" width="9.5703125" style="187" customWidth="1"/>
    <col min="11" max="11" width="12.7109375" style="187" customWidth="1"/>
    <col min="12" max="12" width="12.5703125" style="187" customWidth="1"/>
    <col min="13" max="13" width="13.28515625" style="187" customWidth="1"/>
    <col min="14" max="14" width="15.140625" style="187" customWidth="1"/>
    <col min="15" max="15" width="9.140625" style="187"/>
    <col min="16" max="16" width="65.7109375" style="187" customWidth="1"/>
    <col min="17" max="16384" width="9.140625" style="187"/>
  </cols>
  <sheetData>
    <row r="3" spans="2:7" ht="12.75">
      <c r="B3" s="189" t="s">
        <v>115</v>
      </c>
      <c r="C3" s="190">
        <v>2009</v>
      </c>
      <c r="D3" s="190">
        <v>2010</v>
      </c>
      <c r="E3" s="190">
        <v>2011</v>
      </c>
      <c r="F3" s="190" t="s">
        <v>436</v>
      </c>
    </row>
    <row r="4" spans="2:7">
      <c r="B4" s="191" t="s">
        <v>116</v>
      </c>
      <c r="C4" s="192">
        <v>452</v>
      </c>
      <c r="D4" s="192">
        <v>397</v>
      </c>
      <c r="E4" s="192">
        <v>380</v>
      </c>
      <c r="F4" s="192">
        <v>351</v>
      </c>
      <c r="G4" s="193"/>
    </row>
    <row r="5" spans="2:7">
      <c r="B5" s="191" t="s">
        <v>117</v>
      </c>
      <c r="C5" s="192">
        <v>3060</v>
      </c>
      <c r="D5" s="192">
        <v>2838</v>
      </c>
      <c r="E5" s="192">
        <v>2714</v>
      </c>
      <c r="F5" s="192">
        <v>2619</v>
      </c>
      <c r="G5" s="193"/>
    </row>
    <row r="6" spans="2:7" ht="12.75">
      <c r="B6" s="191" t="s">
        <v>118</v>
      </c>
      <c r="C6" s="192">
        <v>3899</v>
      </c>
      <c r="D6" s="192">
        <v>4418</v>
      </c>
      <c r="E6" s="192">
        <v>9128</v>
      </c>
      <c r="F6" s="192">
        <v>9577</v>
      </c>
      <c r="G6" s="193"/>
    </row>
    <row r="7" spans="2:7" ht="12.75">
      <c r="B7" s="191" t="s">
        <v>119</v>
      </c>
      <c r="C7" s="192"/>
      <c r="D7" s="192"/>
      <c r="E7" s="192">
        <v>9695</v>
      </c>
      <c r="F7" s="192">
        <v>9186</v>
      </c>
      <c r="G7" s="193"/>
    </row>
    <row r="8" spans="2:7">
      <c r="B8" s="191" t="s">
        <v>120</v>
      </c>
      <c r="C8" s="192">
        <v>3775</v>
      </c>
      <c r="D8" s="192">
        <v>3705</v>
      </c>
      <c r="E8" s="192"/>
      <c r="F8" s="192"/>
      <c r="G8" s="193"/>
    </row>
    <row r="9" spans="2:7">
      <c r="B9" s="191" t="s">
        <v>121</v>
      </c>
      <c r="C9" s="192">
        <v>32483</v>
      </c>
      <c r="D9" s="192">
        <v>31634</v>
      </c>
      <c r="E9" s="192">
        <v>30531</v>
      </c>
      <c r="F9" s="192">
        <v>29857</v>
      </c>
      <c r="G9" s="193"/>
    </row>
    <row r="10" spans="2:7">
      <c r="B10" s="191" t="s">
        <v>122</v>
      </c>
      <c r="C10" s="192"/>
      <c r="D10" s="192"/>
      <c r="E10" s="192">
        <v>13112</v>
      </c>
      <c r="F10" s="192">
        <v>12386</v>
      </c>
      <c r="G10" s="193"/>
    </row>
    <row r="11" spans="2:7">
      <c r="B11" s="191" t="s">
        <v>123</v>
      </c>
      <c r="C11" s="192">
        <v>6799</v>
      </c>
      <c r="D11" s="192">
        <v>6569</v>
      </c>
      <c r="E11" s="192"/>
      <c r="F11" s="192"/>
      <c r="G11" s="193"/>
    </row>
    <row r="12" spans="2:7" ht="12.75">
      <c r="B12" s="191" t="s">
        <v>124</v>
      </c>
      <c r="C12" s="192">
        <v>2720</v>
      </c>
      <c r="D12" s="192">
        <v>4014</v>
      </c>
      <c r="E12" s="192">
        <v>3869</v>
      </c>
      <c r="F12" s="192">
        <v>3758</v>
      </c>
      <c r="G12" s="193"/>
    </row>
    <row r="13" spans="2:7">
      <c r="B13" s="191" t="s">
        <v>125</v>
      </c>
      <c r="C13" s="192">
        <v>2470</v>
      </c>
      <c r="D13" s="192">
        <v>2397</v>
      </c>
      <c r="E13" s="192">
        <v>2259</v>
      </c>
      <c r="F13" s="192">
        <v>2156</v>
      </c>
      <c r="G13" s="193"/>
    </row>
    <row r="14" spans="2:7">
      <c r="B14" s="191" t="s">
        <v>126</v>
      </c>
      <c r="C14" s="192">
        <v>30665</v>
      </c>
      <c r="D14" s="192">
        <v>29695</v>
      </c>
      <c r="E14" s="192">
        <v>26255</v>
      </c>
      <c r="F14" s="192">
        <v>26433</v>
      </c>
      <c r="G14" s="193"/>
    </row>
    <row r="15" spans="2:7">
      <c r="B15" s="191" t="s">
        <v>127</v>
      </c>
      <c r="C15" s="192">
        <v>12520</v>
      </c>
      <c r="D15" s="192">
        <v>12203</v>
      </c>
      <c r="E15" s="192"/>
      <c r="F15" s="192"/>
      <c r="G15" s="193"/>
    </row>
    <row r="16" spans="2:7">
      <c r="B16" s="191" t="s">
        <v>128</v>
      </c>
      <c r="C16" s="192">
        <v>3407</v>
      </c>
      <c r="D16" s="192">
        <v>3253</v>
      </c>
      <c r="E16" s="192"/>
      <c r="F16" s="192"/>
      <c r="G16" s="193"/>
    </row>
    <row r="17" spans="2:7">
      <c r="B17" s="191" t="s">
        <v>129</v>
      </c>
      <c r="C17" s="192">
        <v>4230</v>
      </c>
      <c r="D17" s="192">
        <v>4211</v>
      </c>
      <c r="E17" s="192">
        <v>4189</v>
      </c>
      <c r="F17" s="192">
        <v>4020</v>
      </c>
      <c r="G17" s="193"/>
    </row>
    <row r="18" spans="2:7">
      <c r="B18" s="191"/>
      <c r="C18" s="192"/>
      <c r="D18" s="192"/>
      <c r="E18" s="192"/>
      <c r="F18" s="192"/>
      <c r="G18" s="193"/>
    </row>
    <row r="19" spans="2:7">
      <c r="B19" s="191" t="s">
        <v>130</v>
      </c>
      <c r="C19" s="192">
        <v>1600</v>
      </c>
      <c r="D19" s="192">
        <v>1616</v>
      </c>
      <c r="E19" s="192">
        <v>1630</v>
      </c>
      <c r="F19" s="192">
        <v>1627</v>
      </c>
    </row>
    <row r="20" spans="2:7">
      <c r="B20" s="191" t="s">
        <v>131</v>
      </c>
      <c r="C20" s="192">
        <v>7487</v>
      </c>
      <c r="D20" s="192">
        <v>7471</v>
      </c>
      <c r="E20" s="192">
        <v>7232</v>
      </c>
      <c r="F20" s="192">
        <v>7128</v>
      </c>
    </row>
    <row r="21" spans="2:7">
      <c r="B21" s="194" t="s">
        <v>132</v>
      </c>
      <c r="C21" s="195">
        <f>SUM(C4:C20)</f>
        <v>115567</v>
      </c>
      <c r="D21" s="195">
        <f>SUM(D4:D20)</f>
        <v>114421</v>
      </c>
      <c r="E21" s="195">
        <f>SUM(E4:E20)</f>
        <v>110994</v>
      </c>
      <c r="F21" s="195">
        <f>SUM(F4:F20)</f>
        <v>109098</v>
      </c>
      <c r="G21" s="193"/>
    </row>
    <row r="22" spans="2:7">
      <c r="B22" s="196" t="s">
        <v>104</v>
      </c>
      <c r="C22" s="196"/>
      <c r="D22" s="197"/>
      <c r="E22" s="196"/>
      <c r="F22" s="196"/>
      <c r="G22" s="193"/>
    </row>
    <row r="23" spans="2:7">
      <c r="B23" s="391" t="s">
        <v>437</v>
      </c>
      <c r="C23" s="392"/>
      <c r="D23" s="392"/>
      <c r="E23" s="392"/>
      <c r="F23" s="393"/>
      <c r="G23" s="193"/>
    </row>
    <row r="24" spans="2:7">
      <c r="B24" s="391" t="s">
        <v>438</v>
      </c>
      <c r="C24" s="392"/>
      <c r="D24" s="392"/>
      <c r="E24" s="392"/>
      <c r="F24" s="393"/>
      <c r="G24" s="193"/>
    </row>
    <row r="25" spans="2:7">
      <c r="B25" s="394" t="s">
        <v>439</v>
      </c>
      <c r="C25" s="392"/>
      <c r="D25" s="392"/>
      <c r="E25" s="392"/>
      <c r="F25" s="393"/>
      <c r="G25" s="193"/>
    </row>
    <row r="26" spans="2:7">
      <c r="B26" s="198" t="s">
        <v>440</v>
      </c>
      <c r="C26" s="199"/>
      <c r="D26" s="199"/>
      <c r="E26" s="199"/>
      <c r="F26" s="200"/>
      <c r="G26" s="193"/>
    </row>
    <row r="27" spans="2:7">
      <c r="B27" s="395"/>
      <c r="C27" s="396"/>
      <c r="D27" s="396"/>
      <c r="E27" s="396"/>
      <c r="F27" s="397"/>
    </row>
    <row r="28" spans="2:7">
      <c r="B28" s="189" t="s">
        <v>133</v>
      </c>
      <c r="C28" s="190">
        <v>2009</v>
      </c>
      <c r="D28" s="190">
        <v>2010</v>
      </c>
      <c r="E28" s="190">
        <v>2011</v>
      </c>
      <c r="F28" s="190">
        <v>2012</v>
      </c>
    </row>
    <row r="29" spans="2:7">
      <c r="B29" s="201"/>
      <c r="C29" s="202">
        <v>44524</v>
      </c>
      <c r="D29" s="202">
        <v>42681</v>
      </c>
      <c r="E29" s="202">
        <v>40492</v>
      </c>
      <c r="F29" s="203">
        <v>40222</v>
      </c>
      <c r="G29" s="204"/>
    </row>
    <row r="30" spans="2:7">
      <c r="B30" s="398"/>
      <c r="C30" s="399"/>
      <c r="D30" s="399"/>
      <c r="E30" s="399"/>
      <c r="F30" s="400"/>
      <c r="G30" s="205"/>
    </row>
    <row r="31" spans="2:7">
      <c r="B31" s="189" t="s">
        <v>134</v>
      </c>
      <c r="C31" s="190">
        <v>2009</v>
      </c>
      <c r="D31" s="190">
        <v>2010</v>
      </c>
      <c r="E31" s="190">
        <v>2011</v>
      </c>
      <c r="F31" s="190">
        <v>2012</v>
      </c>
      <c r="G31" s="205"/>
    </row>
    <row r="32" spans="2:7">
      <c r="B32" s="201"/>
      <c r="C32" s="203">
        <v>71877</v>
      </c>
      <c r="D32" s="203">
        <v>72395</v>
      </c>
      <c r="E32" s="203">
        <v>71544</v>
      </c>
      <c r="F32" s="203">
        <v>70369</v>
      </c>
      <c r="G32" s="205"/>
    </row>
    <row r="33" spans="2:7">
      <c r="B33" s="401" t="s">
        <v>441</v>
      </c>
      <c r="C33" s="402"/>
      <c r="D33" s="402"/>
      <c r="E33" s="402"/>
      <c r="F33" s="403"/>
      <c r="G33" s="205"/>
    </row>
    <row r="34" spans="2:7" s="206" customFormat="1">
      <c r="B34" s="189" t="s">
        <v>135</v>
      </c>
      <c r="C34" s="190">
        <v>2009</v>
      </c>
      <c r="D34" s="190">
        <v>2010</v>
      </c>
      <c r="E34" s="190">
        <v>2011</v>
      </c>
      <c r="F34" s="190">
        <v>2012</v>
      </c>
      <c r="G34" s="207"/>
    </row>
    <row r="35" spans="2:7">
      <c r="B35" s="178"/>
      <c r="C35" s="208">
        <v>63513</v>
      </c>
      <c r="D35" s="209">
        <v>62727</v>
      </c>
      <c r="E35" s="209">
        <v>63235</v>
      </c>
      <c r="F35" s="208" t="s">
        <v>434</v>
      </c>
      <c r="G35" s="210"/>
    </row>
    <row r="36" spans="2:7">
      <c r="B36" s="388" t="s">
        <v>442</v>
      </c>
      <c r="C36" s="389"/>
      <c r="D36" s="389"/>
      <c r="E36" s="389"/>
      <c r="F36" s="390"/>
    </row>
    <row r="37" spans="2:7">
      <c r="B37" s="189" t="s">
        <v>136</v>
      </c>
      <c r="C37" s="190">
        <v>2009</v>
      </c>
      <c r="D37" s="190">
        <v>2010</v>
      </c>
      <c r="E37" s="190">
        <v>2011</v>
      </c>
      <c r="F37" s="190">
        <v>2012</v>
      </c>
    </row>
    <row r="38" spans="2:7">
      <c r="B38" s="211" t="s">
        <v>137</v>
      </c>
      <c r="C38" s="212">
        <v>787.3</v>
      </c>
      <c r="D38" s="212">
        <v>796.27800000000002</v>
      </c>
      <c r="E38" s="212">
        <v>779.92</v>
      </c>
      <c r="F38" s="212">
        <v>790</v>
      </c>
    </row>
    <row r="39" spans="2:7">
      <c r="B39" s="211" t="s">
        <v>131</v>
      </c>
      <c r="C39" s="212">
        <v>2203</v>
      </c>
      <c r="D39" s="213">
        <v>2275</v>
      </c>
      <c r="E39" s="214">
        <v>2230</v>
      </c>
      <c r="F39" s="212">
        <v>2194</v>
      </c>
    </row>
    <row r="40" spans="2:7" s="188" customFormat="1">
      <c r="B40" s="194" t="s">
        <v>132</v>
      </c>
      <c r="C40" s="195">
        <v>2990.3</v>
      </c>
      <c r="D40" s="195">
        <v>3071.2780000000002</v>
      </c>
      <c r="E40" s="215">
        <v>3009.92</v>
      </c>
      <c r="F40" s="215">
        <v>2984</v>
      </c>
    </row>
    <row r="41" spans="2:7" s="188" customFormat="1">
      <c r="B41" s="216"/>
      <c r="C41" s="217"/>
      <c r="D41" s="217"/>
      <c r="E41" s="218"/>
      <c r="F41" s="217"/>
    </row>
  </sheetData>
  <dataConsolidate/>
  <mergeCells count="7">
    <mergeCell ref="B36:F36"/>
    <mergeCell ref="B23:F23"/>
    <mergeCell ref="B24:F24"/>
    <mergeCell ref="B25:F25"/>
    <mergeCell ref="B27:F27"/>
    <mergeCell ref="B30:F30"/>
    <mergeCell ref="B33:F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B2:F34"/>
  <sheetViews>
    <sheetView workbookViewId="0">
      <selection sqref="A1:XFD1048576"/>
    </sheetView>
  </sheetViews>
  <sheetFormatPr defaultRowHeight="12.75"/>
  <cols>
    <col min="1" max="1" width="9.140625" style="150"/>
    <col min="2" max="2" width="21.7109375" style="150" bestFit="1" customWidth="1"/>
    <col min="3" max="16384" width="9.140625" style="150"/>
  </cols>
  <sheetData>
    <row r="2" spans="2:6">
      <c r="B2" s="404" t="s">
        <v>138</v>
      </c>
      <c r="C2" s="405"/>
      <c r="D2" s="405"/>
      <c r="E2" s="405"/>
      <c r="F2" s="406"/>
    </row>
    <row r="3" spans="2:6">
      <c r="B3" s="74" t="s">
        <v>139</v>
      </c>
      <c r="C3" s="74" t="s">
        <v>140</v>
      </c>
      <c r="D3" s="74">
        <v>2010</v>
      </c>
      <c r="E3" s="74">
        <v>2011</v>
      </c>
      <c r="F3" s="74">
        <v>2012</v>
      </c>
    </row>
    <row r="4" spans="2:6" ht="13.5" thickBot="1">
      <c r="B4" s="11"/>
      <c r="C4" s="12"/>
      <c r="D4" s="12"/>
      <c r="E4" s="12"/>
      <c r="F4" s="12"/>
    </row>
    <row r="5" spans="2:6" ht="13.5" thickBot="1">
      <c r="B5" s="11" t="s">
        <v>141</v>
      </c>
      <c r="C5" s="13">
        <v>9.4E-2</v>
      </c>
      <c r="D5" s="13">
        <v>7.9000000000000001E-2</v>
      </c>
      <c r="E5" s="13">
        <v>6.9000000000000006E-2</v>
      </c>
      <c r="F5" s="13">
        <v>6.4000000000000001E-2</v>
      </c>
    </row>
    <row r="6" spans="2:6" ht="13.5" thickBot="1">
      <c r="B6" s="11" t="s">
        <v>142</v>
      </c>
      <c r="C6" s="13">
        <v>0.23699999999999999</v>
      </c>
      <c r="D6" s="13">
        <v>0.22900000000000001</v>
      </c>
      <c r="E6" s="13">
        <v>0.218</v>
      </c>
      <c r="F6" s="13">
        <v>0.20799999999999999</v>
      </c>
    </row>
    <row r="7" spans="2:6" ht="13.5" thickBot="1">
      <c r="B7" s="11" t="s">
        <v>143</v>
      </c>
      <c r="C7" s="13">
        <v>0.32200000000000001</v>
      </c>
      <c r="D7" s="13">
        <v>0.318</v>
      </c>
      <c r="E7" s="13">
        <v>0.313</v>
      </c>
      <c r="F7" s="13">
        <v>0.30499999999999999</v>
      </c>
    </row>
    <row r="8" spans="2:6" ht="13.5" thickBot="1">
      <c r="B8" s="11" t="s">
        <v>144</v>
      </c>
      <c r="C8" s="13">
        <v>0.29499999999999998</v>
      </c>
      <c r="D8" s="13">
        <v>0.31</v>
      </c>
      <c r="E8" s="13">
        <v>0.32500000000000001</v>
      </c>
      <c r="F8" s="13">
        <v>0.33600000000000002</v>
      </c>
    </row>
    <row r="9" spans="2:6" ht="13.5" thickBot="1">
      <c r="B9" s="11" t="s">
        <v>145</v>
      </c>
      <c r="C9" s="13">
        <v>5.1999999999999998E-2</v>
      </c>
      <c r="D9" s="13">
        <v>6.3E-2</v>
      </c>
      <c r="E9" s="13">
        <v>7.3999999999999996E-2</v>
      </c>
      <c r="F9" s="13">
        <v>8.6999999999999994E-2</v>
      </c>
    </row>
    <row r="10" spans="2:6" ht="13.5" thickBot="1">
      <c r="B10" s="11" t="s">
        <v>103</v>
      </c>
      <c r="C10" s="13">
        <v>1</v>
      </c>
      <c r="D10" s="13">
        <v>1</v>
      </c>
      <c r="E10" s="13">
        <v>1</v>
      </c>
      <c r="F10" s="13">
        <v>1</v>
      </c>
    </row>
    <row r="11" spans="2:6">
      <c r="B11" s="14"/>
    </row>
    <row r="12" spans="2:6">
      <c r="B12" s="15"/>
    </row>
    <row r="13" spans="2:6">
      <c r="B13" s="404" t="s">
        <v>146</v>
      </c>
      <c r="C13" s="405"/>
      <c r="D13" s="405"/>
      <c r="E13" s="405"/>
      <c r="F13" s="406"/>
    </row>
    <row r="14" spans="2:6">
      <c r="B14" s="74" t="s">
        <v>147</v>
      </c>
      <c r="C14" s="74">
        <v>2009</v>
      </c>
      <c r="D14" s="74">
        <v>2010</v>
      </c>
      <c r="E14" s="74">
        <v>2011</v>
      </c>
      <c r="F14" s="74">
        <v>2012</v>
      </c>
    </row>
    <row r="15" spans="2:6">
      <c r="B15" s="76" t="s">
        <v>116</v>
      </c>
      <c r="C15" s="219">
        <v>41.925252525252525</v>
      </c>
      <c r="D15" s="219">
        <v>43.1</v>
      </c>
      <c r="E15" s="219">
        <v>44.1</v>
      </c>
      <c r="F15" s="219">
        <v>44.9</v>
      </c>
    </row>
    <row r="16" spans="2:6">
      <c r="B16" s="76" t="s">
        <v>117</v>
      </c>
      <c r="C16" s="219">
        <v>45.582542694497157</v>
      </c>
      <c r="D16" s="219">
        <v>47</v>
      </c>
      <c r="E16" s="219">
        <v>47.5</v>
      </c>
      <c r="F16" s="219">
        <v>48</v>
      </c>
    </row>
    <row r="17" spans="2:6">
      <c r="B17" s="76" t="s">
        <v>148</v>
      </c>
      <c r="C17" s="219">
        <v>43.028396572827418</v>
      </c>
      <c r="D17" s="219">
        <v>43.7</v>
      </c>
      <c r="E17" s="219">
        <v>44</v>
      </c>
      <c r="F17" s="219">
        <v>44.6</v>
      </c>
    </row>
    <row r="18" spans="2:6" ht="13.5">
      <c r="B18" s="220" t="s">
        <v>149</v>
      </c>
      <c r="C18" s="219"/>
      <c r="D18" s="219"/>
      <c r="E18" s="219">
        <v>46.3</v>
      </c>
      <c r="F18" s="219">
        <v>47.1</v>
      </c>
    </row>
    <row r="19" spans="2:6">
      <c r="B19" s="76" t="s">
        <v>120</v>
      </c>
      <c r="C19" s="219">
        <v>43.044835273718107</v>
      </c>
      <c r="D19" s="219">
        <v>43.8</v>
      </c>
      <c r="E19" s="219"/>
      <c r="F19" s="219"/>
    </row>
    <row r="20" spans="2:6">
      <c r="B20" s="76" t="s">
        <v>121</v>
      </c>
      <c r="C20" s="221">
        <v>46.972747831563275</v>
      </c>
      <c r="D20" s="221">
        <v>47.9</v>
      </c>
      <c r="E20" s="221">
        <v>48.7</v>
      </c>
      <c r="F20" s="221">
        <v>49.3</v>
      </c>
    </row>
    <row r="21" spans="2:6">
      <c r="B21" s="76" t="s">
        <v>122</v>
      </c>
      <c r="C21" s="219"/>
      <c r="D21" s="219"/>
      <c r="E21" s="219">
        <v>47</v>
      </c>
      <c r="F21" s="219">
        <v>47.5</v>
      </c>
    </row>
    <row r="22" spans="2:6">
      <c r="B22" s="76" t="s">
        <v>123</v>
      </c>
      <c r="C22" s="219">
        <v>45.009898267803138</v>
      </c>
      <c r="D22" s="219">
        <v>46</v>
      </c>
      <c r="E22" s="219"/>
      <c r="F22" s="219"/>
    </row>
    <row r="23" spans="2:6">
      <c r="B23" s="76" t="s">
        <v>150</v>
      </c>
      <c r="C23" s="219">
        <v>46.443386603196188</v>
      </c>
      <c r="D23" s="219">
        <v>46.3</v>
      </c>
      <c r="E23" s="219">
        <v>46.9</v>
      </c>
      <c r="F23" s="219">
        <v>47.4</v>
      </c>
    </row>
    <row r="24" spans="2:6">
      <c r="B24" s="76" t="s">
        <v>125</v>
      </c>
      <c r="C24" s="219">
        <v>46.444874274661508</v>
      </c>
      <c r="D24" s="219">
        <v>46.7</v>
      </c>
      <c r="E24" s="219">
        <v>47.3</v>
      </c>
      <c r="F24" s="219">
        <v>47.6</v>
      </c>
    </row>
    <row r="25" spans="2:6">
      <c r="B25" s="76" t="s">
        <v>126</v>
      </c>
      <c r="C25" s="219">
        <v>41.229614579858691</v>
      </c>
      <c r="D25" s="219">
        <v>42.1</v>
      </c>
      <c r="E25" s="219">
        <v>42.7</v>
      </c>
      <c r="F25" s="219">
        <v>43.1</v>
      </c>
    </row>
    <row r="26" spans="2:6">
      <c r="B26" s="220" t="s">
        <v>127</v>
      </c>
      <c r="C26" s="219">
        <v>45.6</v>
      </c>
      <c r="D26" s="219">
        <v>46.1</v>
      </c>
      <c r="E26" s="219"/>
      <c r="F26" s="219"/>
    </row>
    <row r="27" spans="2:6">
      <c r="B27" s="76" t="s">
        <v>128</v>
      </c>
      <c r="C27" s="219">
        <v>46.983516483516482</v>
      </c>
      <c r="D27" s="219">
        <v>47.6</v>
      </c>
      <c r="E27" s="219"/>
      <c r="F27" s="219"/>
    </row>
    <row r="28" spans="2:6">
      <c r="B28" s="76" t="s">
        <v>129</v>
      </c>
      <c r="C28" s="219">
        <v>44.222388059701494</v>
      </c>
      <c r="D28" s="219">
        <v>44.8</v>
      </c>
      <c r="E28" s="219">
        <v>45.2</v>
      </c>
      <c r="F28" s="219">
        <v>45.5</v>
      </c>
    </row>
    <row r="29" spans="2:6">
      <c r="B29" s="76"/>
      <c r="C29" s="219"/>
      <c r="D29" s="219"/>
      <c r="E29" s="219"/>
      <c r="F29" s="219"/>
    </row>
    <row r="30" spans="2:6">
      <c r="B30" s="76" t="s">
        <v>130</v>
      </c>
      <c r="C30" s="219">
        <v>44.341129492298919</v>
      </c>
      <c r="D30" s="219">
        <v>44.4</v>
      </c>
      <c r="E30" s="219">
        <v>44.5</v>
      </c>
      <c r="F30" s="219">
        <v>44.6</v>
      </c>
    </row>
    <row r="31" spans="2:6">
      <c r="B31" s="76" t="s">
        <v>131</v>
      </c>
      <c r="C31" s="219">
        <v>40.896133525456293</v>
      </c>
      <c r="D31" s="219">
        <v>41.4</v>
      </c>
      <c r="E31" s="219">
        <v>42</v>
      </c>
      <c r="F31" s="219">
        <v>42.7</v>
      </c>
    </row>
    <row r="32" spans="2:6">
      <c r="B32" s="222" t="s">
        <v>103</v>
      </c>
      <c r="C32" s="223">
        <v>44.317437843348245</v>
      </c>
      <c r="D32" s="223">
        <v>45.1</v>
      </c>
      <c r="E32" s="223">
        <v>45.7</v>
      </c>
      <c r="F32" s="223">
        <v>46.2</v>
      </c>
    </row>
    <row r="33" spans="2:6">
      <c r="B33" s="407" t="s">
        <v>104</v>
      </c>
      <c r="C33" s="407"/>
      <c r="D33" s="407"/>
      <c r="E33" s="407"/>
      <c r="F33" s="407"/>
    </row>
    <row r="34" spans="2:6" ht="18.75" customHeight="1">
      <c r="B34" s="16" t="s">
        <v>151</v>
      </c>
      <c r="C34" s="16"/>
      <c r="D34" s="16"/>
      <c r="E34" s="16"/>
      <c r="F34" s="16"/>
    </row>
  </sheetData>
  <mergeCells count="3">
    <mergeCell ref="B2:F2"/>
    <mergeCell ref="B13:F13"/>
    <mergeCell ref="B33:F3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O50"/>
  <sheetViews>
    <sheetView workbookViewId="0">
      <selection activeCell="I31" sqref="I31"/>
    </sheetView>
  </sheetViews>
  <sheetFormatPr defaultRowHeight="11.25"/>
  <cols>
    <col min="1" max="10" width="9.140625" style="17"/>
    <col min="11" max="11" width="14.5703125" style="17" customWidth="1"/>
    <col min="12" max="16384" width="9.140625" style="17"/>
  </cols>
  <sheetData>
    <row r="1" spans="1:15">
      <c r="B1" s="17" t="s">
        <v>152</v>
      </c>
      <c r="C1" s="17" t="s">
        <v>153</v>
      </c>
    </row>
    <row r="2" spans="1:15">
      <c r="A2" s="18">
        <v>18</v>
      </c>
      <c r="B2" s="19">
        <v>2</v>
      </c>
      <c r="C2" s="20">
        <v>-2</v>
      </c>
      <c r="K2" s="21" t="s">
        <v>154</v>
      </c>
      <c r="L2" s="22"/>
      <c r="M2" s="22"/>
      <c r="N2" s="22"/>
      <c r="O2" s="22"/>
    </row>
    <row r="3" spans="1:15">
      <c r="A3" s="18">
        <v>19</v>
      </c>
      <c r="B3" s="19">
        <v>5</v>
      </c>
      <c r="C3" s="20">
        <v>-14</v>
      </c>
      <c r="K3" s="23"/>
      <c r="L3" s="408">
        <v>2009</v>
      </c>
      <c r="M3" s="408"/>
      <c r="N3" s="408">
        <v>2012</v>
      </c>
      <c r="O3" s="408"/>
    </row>
    <row r="4" spans="1:15">
      <c r="A4" s="18">
        <v>20</v>
      </c>
      <c r="B4" s="19">
        <v>27</v>
      </c>
      <c r="C4" s="20">
        <v>-30</v>
      </c>
      <c r="K4" s="23" t="s">
        <v>155</v>
      </c>
      <c r="L4" s="24" t="s">
        <v>152</v>
      </c>
      <c r="M4" s="24" t="s">
        <v>153</v>
      </c>
      <c r="N4" s="24" t="s">
        <v>152</v>
      </c>
      <c r="O4" s="24" t="s">
        <v>153</v>
      </c>
    </row>
    <row r="5" spans="1:15">
      <c r="A5" s="18">
        <v>21</v>
      </c>
      <c r="B5" s="19">
        <v>54</v>
      </c>
      <c r="C5" s="20">
        <v>-67</v>
      </c>
      <c r="K5" s="25" t="s">
        <v>156</v>
      </c>
      <c r="L5" s="26">
        <v>0.61601808493460364</v>
      </c>
      <c r="M5" s="26">
        <v>0.38398191506539642</v>
      </c>
      <c r="N5" s="26">
        <v>0.69216504404265178</v>
      </c>
      <c r="O5" s="26">
        <v>0.30783495595734817</v>
      </c>
    </row>
    <row r="6" spans="1:15">
      <c r="A6" s="18">
        <v>22</v>
      </c>
      <c r="B6" s="19">
        <v>104</v>
      </c>
      <c r="C6" s="20">
        <v>-125</v>
      </c>
      <c r="K6" s="25" t="s">
        <v>157</v>
      </c>
      <c r="L6" s="26">
        <v>0.50786796116504851</v>
      </c>
      <c r="M6" s="26">
        <v>0.49213203883495144</v>
      </c>
      <c r="N6" s="26">
        <v>0.49783469228947458</v>
      </c>
      <c r="O6" s="26">
        <v>0.50216530771052548</v>
      </c>
    </row>
    <row r="7" spans="1:15">
      <c r="A7" s="18">
        <v>23</v>
      </c>
      <c r="B7" s="19">
        <v>132</v>
      </c>
      <c r="C7" s="20">
        <v>-198</v>
      </c>
      <c r="K7" s="25" t="s">
        <v>158</v>
      </c>
      <c r="L7" s="26">
        <v>0.63262215198208882</v>
      </c>
      <c r="M7" s="26">
        <v>0.36737784801791123</v>
      </c>
      <c r="N7" s="26">
        <v>0.61745811268339268</v>
      </c>
      <c r="O7" s="26">
        <v>0.38254188731660732</v>
      </c>
    </row>
    <row r="8" spans="1:15">
      <c r="A8" s="18">
        <v>24</v>
      </c>
      <c r="B8" s="19">
        <v>233</v>
      </c>
      <c r="C8" s="20">
        <v>-326</v>
      </c>
      <c r="K8" s="25" t="s">
        <v>159</v>
      </c>
      <c r="L8" s="26">
        <v>0.76829268292682928</v>
      </c>
      <c r="M8" s="26">
        <v>0.23170731707317074</v>
      </c>
      <c r="N8" s="26">
        <v>0.7460432699288515</v>
      </c>
      <c r="O8" s="26">
        <v>0.25395673007114855</v>
      </c>
    </row>
    <row r="9" spans="1:15">
      <c r="A9" s="18">
        <v>25</v>
      </c>
      <c r="B9" s="19">
        <v>329</v>
      </c>
      <c r="C9" s="20">
        <v>-416</v>
      </c>
      <c r="K9" s="25" t="s">
        <v>160</v>
      </c>
      <c r="L9" s="26">
        <v>0.80509745127436283</v>
      </c>
      <c r="M9" s="26">
        <v>0.19490254872563717</v>
      </c>
      <c r="N9" s="26">
        <v>0.78712871287128716</v>
      </c>
      <c r="O9" s="26">
        <v>0.21287128712871287</v>
      </c>
    </row>
    <row r="10" spans="1:15">
      <c r="A10" s="18">
        <v>26</v>
      </c>
      <c r="B10" s="19">
        <v>430</v>
      </c>
      <c r="C10" s="20">
        <v>-594</v>
      </c>
      <c r="K10" s="27" t="s">
        <v>103</v>
      </c>
      <c r="L10" s="28">
        <v>0.57521500983017659</v>
      </c>
      <c r="M10" s="28">
        <v>0.42478499016982341</v>
      </c>
      <c r="N10" s="28">
        <v>0.56821969794097282</v>
      </c>
      <c r="O10" s="28">
        <v>0.43178030205902718</v>
      </c>
    </row>
    <row r="11" spans="1:15">
      <c r="A11" s="18">
        <v>27</v>
      </c>
      <c r="B11" s="19">
        <v>504</v>
      </c>
      <c r="C11" s="20">
        <v>-735</v>
      </c>
      <c r="K11" s="29" t="s">
        <v>104</v>
      </c>
      <c r="L11" s="30"/>
      <c r="M11" s="30"/>
      <c r="N11" s="30"/>
      <c r="O11" s="30"/>
    </row>
    <row r="12" spans="1:15">
      <c r="A12" s="18">
        <v>28</v>
      </c>
      <c r="B12" s="19">
        <v>635</v>
      </c>
      <c r="C12" s="20">
        <v>-853</v>
      </c>
    </row>
    <row r="13" spans="1:15">
      <c r="A13" s="18">
        <v>29</v>
      </c>
      <c r="B13" s="19">
        <v>660</v>
      </c>
      <c r="C13" s="20">
        <v>-968</v>
      </c>
    </row>
    <row r="14" spans="1:15">
      <c r="A14" s="18">
        <v>30</v>
      </c>
      <c r="B14" s="19">
        <v>737</v>
      </c>
      <c r="C14" s="20">
        <v>-1051</v>
      </c>
    </row>
    <row r="15" spans="1:15">
      <c r="A15" s="18">
        <v>31</v>
      </c>
      <c r="B15" s="19">
        <v>829</v>
      </c>
      <c r="C15" s="20">
        <v>-1222</v>
      </c>
    </row>
    <row r="16" spans="1:15">
      <c r="A16" s="18">
        <v>32</v>
      </c>
      <c r="B16" s="19">
        <v>928</v>
      </c>
      <c r="C16" s="20">
        <v>-1340</v>
      </c>
    </row>
    <row r="17" spans="1:3">
      <c r="A17" s="18">
        <v>33</v>
      </c>
      <c r="B17" s="19">
        <v>938</v>
      </c>
      <c r="C17" s="20">
        <v>-1339</v>
      </c>
    </row>
    <row r="18" spans="1:3">
      <c r="A18" s="18">
        <v>34</v>
      </c>
      <c r="B18" s="19">
        <v>987</v>
      </c>
      <c r="C18" s="20">
        <v>-1403</v>
      </c>
    </row>
    <row r="19" spans="1:3">
      <c r="A19" s="18">
        <v>35</v>
      </c>
      <c r="B19" s="19">
        <v>1073</v>
      </c>
      <c r="C19" s="20">
        <v>-1421</v>
      </c>
    </row>
    <row r="20" spans="1:3">
      <c r="A20" s="18">
        <v>36</v>
      </c>
      <c r="B20" s="19">
        <v>1136</v>
      </c>
      <c r="C20" s="20">
        <v>-1410</v>
      </c>
    </row>
    <row r="21" spans="1:3">
      <c r="A21" s="18">
        <v>37</v>
      </c>
      <c r="B21" s="19">
        <v>1205</v>
      </c>
      <c r="C21" s="20">
        <v>-1534</v>
      </c>
    </row>
    <row r="22" spans="1:3">
      <c r="A22" s="18">
        <v>38</v>
      </c>
      <c r="B22" s="19">
        <v>1334</v>
      </c>
      <c r="C22" s="20">
        <v>-1589</v>
      </c>
    </row>
    <row r="23" spans="1:3">
      <c r="A23" s="18">
        <v>39</v>
      </c>
      <c r="B23" s="19">
        <v>1311</v>
      </c>
      <c r="C23" s="20">
        <v>-1598</v>
      </c>
    </row>
    <row r="24" spans="1:3">
      <c r="A24" s="18">
        <v>40</v>
      </c>
      <c r="B24" s="19">
        <v>1425</v>
      </c>
      <c r="C24" s="20">
        <v>-1710</v>
      </c>
    </row>
    <row r="25" spans="1:3">
      <c r="A25" s="18">
        <v>41</v>
      </c>
      <c r="B25" s="19">
        <v>1673</v>
      </c>
      <c r="C25" s="20">
        <v>-1689</v>
      </c>
    </row>
    <row r="26" spans="1:3">
      <c r="A26" s="18">
        <v>42</v>
      </c>
      <c r="B26" s="19">
        <v>1585</v>
      </c>
      <c r="C26" s="20">
        <v>-1741</v>
      </c>
    </row>
    <row r="27" spans="1:3">
      <c r="A27" s="18">
        <v>43</v>
      </c>
      <c r="B27" s="19">
        <v>1728</v>
      </c>
      <c r="C27" s="20">
        <v>-1776</v>
      </c>
    </row>
    <row r="28" spans="1:3">
      <c r="A28" s="18">
        <v>44</v>
      </c>
      <c r="B28" s="19">
        <v>1709</v>
      </c>
      <c r="C28" s="20">
        <v>-1603</v>
      </c>
    </row>
    <row r="29" spans="1:3">
      <c r="A29" s="18">
        <v>45</v>
      </c>
      <c r="B29" s="19">
        <v>1663</v>
      </c>
      <c r="C29" s="20">
        <v>-1680</v>
      </c>
    </row>
    <row r="30" spans="1:3">
      <c r="A30" s="18">
        <v>46</v>
      </c>
      <c r="B30" s="19">
        <v>1823</v>
      </c>
      <c r="C30" s="20">
        <v>-1738</v>
      </c>
    </row>
    <row r="31" spans="1:3">
      <c r="A31" s="18">
        <v>47</v>
      </c>
      <c r="B31" s="19">
        <v>1971</v>
      </c>
      <c r="C31" s="20">
        <v>-1799</v>
      </c>
    </row>
    <row r="32" spans="1:3">
      <c r="A32" s="18">
        <v>48</v>
      </c>
      <c r="B32" s="19">
        <v>2236</v>
      </c>
      <c r="C32" s="20">
        <v>-1838</v>
      </c>
    </row>
    <row r="33" spans="1:3">
      <c r="A33" s="18">
        <v>49</v>
      </c>
      <c r="B33" s="19">
        <v>2422</v>
      </c>
      <c r="C33" s="20">
        <v>-1824</v>
      </c>
    </row>
    <row r="34" spans="1:3">
      <c r="A34" s="18">
        <v>50</v>
      </c>
      <c r="B34" s="19">
        <v>2586</v>
      </c>
      <c r="C34" s="20">
        <v>-1764</v>
      </c>
    </row>
    <row r="35" spans="1:3">
      <c r="A35" s="18">
        <v>51</v>
      </c>
      <c r="B35" s="19">
        <v>2738</v>
      </c>
      <c r="C35" s="20">
        <v>-1601</v>
      </c>
    </row>
    <row r="36" spans="1:3">
      <c r="A36" s="18">
        <v>52</v>
      </c>
      <c r="B36" s="19">
        <v>2729</v>
      </c>
      <c r="C36" s="20">
        <v>-1545</v>
      </c>
    </row>
    <row r="37" spans="1:3">
      <c r="A37" s="18">
        <v>53</v>
      </c>
      <c r="B37" s="19">
        <v>2769</v>
      </c>
      <c r="C37" s="20">
        <v>-1360</v>
      </c>
    </row>
    <row r="38" spans="1:3">
      <c r="A38" s="18">
        <v>54</v>
      </c>
      <c r="B38" s="19">
        <v>2672</v>
      </c>
      <c r="C38" s="20">
        <v>-1192</v>
      </c>
    </row>
    <row r="39" spans="1:3">
      <c r="A39" s="18">
        <v>55</v>
      </c>
      <c r="B39" s="19">
        <v>2727</v>
      </c>
      <c r="C39" s="20">
        <v>-1097</v>
      </c>
    </row>
    <row r="40" spans="1:3">
      <c r="A40" s="18">
        <v>56</v>
      </c>
      <c r="B40" s="19">
        <v>2652</v>
      </c>
      <c r="C40" s="20">
        <v>-1055</v>
      </c>
    </row>
    <row r="41" spans="1:3">
      <c r="A41" s="18">
        <v>57</v>
      </c>
      <c r="B41" s="19">
        <v>2711</v>
      </c>
      <c r="C41" s="20">
        <v>-1037</v>
      </c>
    </row>
    <row r="42" spans="1:3">
      <c r="A42" s="18">
        <v>58</v>
      </c>
      <c r="B42" s="19">
        <v>2643</v>
      </c>
      <c r="C42" s="20">
        <v>-966</v>
      </c>
    </row>
    <row r="43" spans="1:3">
      <c r="A43" s="18">
        <v>59</v>
      </c>
      <c r="B43" s="19">
        <v>2645</v>
      </c>
      <c r="C43" s="20">
        <v>-871</v>
      </c>
    </row>
    <row r="44" spans="1:3">
      <c r="A44" s="18">
        <v>60</v>
      </c>
      <c r="B44" s="19">
        <v>2337</v>
      </c>
      <c r="C44" s="20">
        <v>-766</v>
      </c>
    </row>
    <row r="45" spans="1:3">
      <c r="A45" s="18">
        <v>61</v>
      </c>
      <c r="B45" s="19">
        <v>2009</v>
      </c>
      <c r="C45" s="20">
        <v>-661</v>
      </c>
    </row>
    <row r="46" spans="1:3">
      <c r="A46" s="18">
        <v>62</v>
      </c>
      <c r="B46" s="19">
        <v>1624</v>
      </c>
      <c r="C46" s="20">
        <v>-430</v>
      </c>
    </row>
    <row r="47" spans="1:3">
      <c r="A47" s="18">
        <v>63</v>
      </c>
      <c r="B47" s="19">
        <v>990</v>
      </c>
      <c r="C47" s="20">
        <v>-276</v>
      </c>
    </row>
    <row r="48" spans="1:3">
      <c r="A48" s="18">
        <v>64</v>
      </c>
      <c r="B48" s="19">
        <v>664</v>
      </c>
      <c r="C48" s="20">
        <v>-197</v>
      </c>
    </row>
    <row r="49" spans="1:6">
      <c r="A49" s="18">
        <v>65</v>
      </c>
      <c r="B49" s="19">
        <v>59</v>
      </c>
      <c r="C49" s="20">
        <v>-32</v>
      </c>
    </row>
    <row r="50" spans="1:6">
      <c r="A50" s="31" t="s">
        <v>161</v>
      </c>
      <c r="B50" s="19">
        <v>97</v>
      </c>
      <c r="C50" s="20">
        <v>-34</v>
      </c>
      <c r="E50" s="32"/>
      <c r="F50" s="32"/>
    </row>
  </sheetData>
  <mergeCells count="2">
    <mergeCell ref="L3:M3"/>
    <mergeCell ref="N3:O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D10"/>
  <sheetViews>
    <sheetView workbookViewId="0">
      <selection activeCell="B16" sqref="B16"/>
    </sheetView>
  </sheetViews>
  <sheetFormatPr defaultRowHeight="12.75"/>
  <cols>
    <col min="2" max="2" width="60.7109375" bestFit="1" customWidth="1"/>
    <col min="3" max="3" width="10.5703125" bestFit="1" customWidth="1"/>
    <col min="4" max="4" width="11.28515625" bestFit="1" customWidth="1"/>
  </cols>
  <sheetData>
    <row r="2" spans="2:4">
      <c r="B2" s="21" t="s">
        <v>162</v>
      </c>
      <c r="C2" s="21"/>
      <c r="D2" s="21"/>
    </row>
    <row r="3" spans="2:4">
      <c r="B3" s="23" t="s">
        <v>155</v>
      </c>
      <c r="C3" s="24" t="s">
        <v>163</v>
      </c>
      <c r="D3" s="24" t="s">
        <v>164</v>
      </c>
    </row>
    <row r="4" spans="2:4">
      <c r="B4" s="17" t="s">
        <v>156</v>
      </c>
      <c r="C4" s="33">
        <v>0.35019973368841545</v>
      </c>
      <c r="D4" s="33">
        <v>0.49379652605459057</v>
      </c>
    </row>
    <row r="5" spans="2:4">
      <c r="B5" s="17" t="s">
        <v>157</v>
      </c>
      <c r="C5" s="33">
        <v>0.6606182795698925</v>
      </c>
      <c r="D5" s="33">
        <v>0.47118155619596541</v>
      </c>
    </row>
    <row r="6" spans="2:4">
      <c r="B6" s="17" t="s">
        <v>158</v>
      </c>
      <c r="C6" s="33">
        <v>0.4853801169590643</v>
      </c>
      <c r="D6" s="33">
        <v>0.39010680157391792</v>
      </c>
    </row>
    <row r="7" spans="2:4">
      <c r="B7" s="17" t="s">
        <v>159</v>
      </c>
      <c r="C7" s="33">
        <v>0.30188679245283018</v>
      </c>
      <c r="D7" s="33">
        <v>0.2098092643051771</v>
      </c>
    </row>
    <row r="8" spans="2:4">
      <c r="B8" s="17" t="s">
        <v>160</v>
      </c>
      <c r="C8" s="33">
        <v>0.1875</v>
      </c>
      <c r="D8" s="33">
        <v>0.13725490196078433</v>
      </c>
    </row>
    <row r="9" spans="2:4">
      <c r="B9" s="27" t="s">
        <v>103</v>
      </c>
      <c r="C9" s="28">
        <v>0.52158755698578707</v>
      </c>
      <c r="D9" s="28">
        <v>0.42503720238095238</v>
      </c>
    </row>
    <row r="10" spans="2:4">
      <c r="B10" s="29" t="s">
        <v>104</v>
      </c>
      <c r="C10" s="29"/>
      <c r="D10" s="2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F49"/>
  <sheetViews>
    <sheetView topLeftCell="A7" workbookViewId="0">
      <selection activeCell="G28" sqref="G28"/>
    </sheetView>
  </sheetViews>
  <sheetFormatPr defaultRowHeight="11.25"/>
  <cols>
    <col min="1" max="1" width="21.42578125" style="17" customWidth="1"/>
    <col min="2" max="2" width="7.85546875" style="17" bestFit="1" customWidth="1"/>
    <col min="3" max="3" width="8.28515625" style="17" bestFit="1" customWidth="1"/>
    <col min="4" max="5" width="7.85546875" style="17" bestFit="1" customWidth="1"/>
    <col min="6" max="6" width="9.140625" style="17"/>
    <col min="7" max="7" width="22" style="17" customWidth="1"/>
    <col min="8" max="8" width="11.5703125" style="17" customWidth="1"/>
    <col min="9" max="9" width="12.7109375" style="17" customWidth="1"/>
    <col min="10" max="16384" width="9.140625" style="17"/>
  </cols>
  <sheetData>
    <row r="2" spans="1:5">
      <c r="A2" s="404" t="s">
        <v>10</v>
      </c>
      <c r="B2" s="405"/>
      <c r="C2" s="405"/>
      <c r="D2" s="405"/>
      <c r="E2" s="406"/>
    </row>
    <row r="3" spans="1:5">
      <c r="A3" s="224"/>
      <c r="B3" s="225"/>
      <c r="C3" s="225"/>
      <c r="D3" s="225"/>
      <c r="E3" s="225"/>
    </row>
    <row r="4" spans="1:5">
      <c r="A4" s="224" t="s">
        <v>147</v>
      </c>
      <c r="B4" s="224">
        <v>2009</v>
      </c>
      <c r="C4" s="224">
        <v>2010</v>
      </c>
      <c r="D4" s="224">
        <v>2011</v>
      </c>
      <c r="E4" s="224">
        <v>2012</v>
      </c>
    </row>
    <row r="5" spans="1:5">
      <c r="A5" s="76" t="s">
        <v>116</v>
      </c>
      <c r="B5" s="226">
        <v>8.0971659919028299E-2</v>
      </c>
      <c r="C5" s="226">
        <v>8.1206496519721574E-2</v>
      </c>
      <c r="D5" s="226">
        <v>7.0048309178743967E-2</v>
      </c>
      <c r="E5" s="226">
        <v>6.7708333333333329E-2</v>
      </c>
    </row>
    <row r="6" spans="1:5">
      <c r="A6" s="76" t="s">
        <v>117</v>
      </c>
      <c r="B6" s="226">
        <v>7.8805474906677733E-2</v>
      </c>
      <c r="C6" s="226">
        <v>7.7352814782982379E-2</v>
      </c>
      <c r="D6" s="226">
        <v>7.7529566360052565E-2</v>
      </c>
      <c r="E6" s="226">
        <v>7.9216733422340896E-2</v>
      </c>
    </row>
    <row r="7" spans="1:5">
      <c r="A7" s="76" t="s">
        <v>148</v>
      </c>
      <c r="B7" s="226">
        <v>0.10179935913236382</v>
      </c>
      <c r="C7" s="226">
        <v>0.11545101424255502</v>
      </c>
      <c r="D7" s="226">
        <v>0.13321584076301057</v>
      </c>
      <c r="E7" s="226">
        <v>0.1354794114742767</v>
      </c>
    </row>
    <row r="8" spans="1:5" ht="12.75">
      <c r="A8" s="76" t="s">
        <v>149</v>
      </c>
      <c r="B8" s="226"/>
      <c r="C8" s="226"/>
      <c r="D8" s="227">
        <v>6.0715329889874284E-2</v>
      </c>
      <c r="E8" s="226">
        <v>6.1176228665432861E-2</v>
      </c>
    </row>
    <row r="9" spans="1:5">
      <c r="A9" s="76" t="s">
        <v>120</v>
      </c>
      <c r="B9" s="226">
        <v>7.8795483061480556E-2</v>
      </c>
      <c r="C9" s="226">
        <v>7.9248158496316987E-2</v>
      </c>
      <c r="D9" s="226"/>
      <c r="E9" s="226"/>
    </row>
    <row r="10" spans="1:5">
      <c r="A10" s="76" t="s">
        <v>121</v>
      </c>
      <c r="B10" s="226">
        <v>6.8932765369560209E-2</v>
      </c>
      <c r="C10" s="226">
        <v>6.805030703826169E-2</v>
      </c>
      <c r="D10" s="227">
        <v>6.819015031162165E-2</v>
      </c>
      <c r="E10" s="226">
        <v>6.9705763050329189E-2</v>
      </c>
    </row>
    <row r="11" spans="1:5">
      <c r="A11" s="76" t="s">
        <v>122</v>
      </c>
      <c r="B11" s="226"/>
      <c r="C11" s="226"/>
      <c r="D11" s="227">
        <v>5.6732390236751445E-2</v>
      </c>
      <c r="E11" s="226">
        <v>5.3913583120006207E-2</v>
      </c>
    </row>
    <row r="12" spans="1:5">
      <c r="A12" s="76" t="s">
        <v>123</v>
      </c>
      <c r="B12" s="226">
        <v>5.5586592178770947E-2</v>
      </c>
      <c r="C12" s="226">
        <v>5.2919971160778657E-2</v>
      </c>
      <c r="D12" s="226"/>
      <c r="E12" s="226"/>
    </row>
    <row r="13" spans="1:5" ht="12.75">
      <c r="A13" s="76" t="s">
        <v>150</v>
      </c>
      <c r="B13" s="226">
        <v>8.2852292020373516E-2</v>
      </c>
      <c r="C13" s="228" t="s">
        <v>165</v>
      </c>
      <c r="D13" s="227">
        <v>6.2559467174119893E-2</v>
      </c>
      <c r="E13" s="227">
        <v>6.1485489424495818E-2</v>
      </c>
    </row>
    <row r="14" spans="1:5">
      <c r="A14" s="76" t="s">
        <v>125</v>
      </c>
      <c r="B14" s="226">
        <v>0.10276372129233165</v>
      </c>
      <c r="C14" s="226">
        <v>0.10160642570281124</v>
      </c>
      <c r="D14" s="227">
        <v>0.10029876227059326</v>
      </c>
      <c r="E14" s="226">
        <v>0.10286225402504472</v>
      </c>
    </row>
    <row r="15" spans="1:5">
      <c r="A15" s="76" t="s">
        <v>126</v>
      </c>
      <c r="B15" s="226">
        <v>0.11002659769161319</v>
      </c>
      <c r="C15" s="226">
        <v>0.10708570857085709</v>
      </c>
      <c r="D15" s="227">
        <v>0.107</v>
      </c>
      <c r="E15" s="226">
        <v>0.10832978270132083</v>
      </c>
    </row>
    <row r="16" spans="1:5">
      <c r="A16" s="76" t="s">
        <v>127</v>
      </c>
      <c r="B16" s="226">
        <v>5.7008244994110717E-2</v>
      </c>
      <c r="C16" s="226">
        <v>5.9095253265371135E-2</v>
      </c>
      <c r="D16" s="226"/>
      <c r="E16" s="226"/>
    </row>
    <row r="17" spans="1:6">
      <c r="A17" s="76" t="s">
        <v>128</v>
      </c>
      <c r="B17" s="226">
        <v>7.7007700770077014E-2</v>
      </c>
      <c r="C17" s="226">
        <v>7.6168493941142529E-2</v>
      </c>
      <c r="D17" s="226"/>
      <c r="E17" s="226"/>
      <c r="F17" s="229"/>
    </row>
    <row r="18" spans="1:6">
      <c r="A18" s="76" t="s">
        <v>129</v>
      </c>
      <c r="B18" s="226">
        <v>6.6709429121231553E-2</v>
      </c>
      <c r="C18" s="226">
        <v>6.8555363321799304E-2</v>
      </c>
      <c r="D18" s="227">
        <v>6.9462647444298822E-2</v>
      </c>
      <c r="E18" s="226">
        <v>6.9709355131698458E-2</v>
      </c>
    </row>
    <row r="19" spans="1:6">
      <c r="A19" s="76"/>
      <c r="B19" s="76"/>
      <c r="C19" s="76"/>
      <c r="D19" s="76"/>
      <c r="E19" s="76"/>
    </row>
    <row r="20" spans="1:6">
      <c r="A20" s="76" t="s">
        <v>130</v>
      </c>
      <c r="B20" s="227">
        <v>0.10676355505869201</v>
      </c>
      <c r="C20" s="227">
        <v>0.10072595281306715</v>
      </c>
      <c r="D20" s="227">
        <v>0.10161870503597123</v>
      </c>
      <c r="E20" s="227">
        <v>0.11218678815489749</v>
      </c>
    </row>
    <row r="21" spans="1:6">
      <c r="A21" s="76" t="s">
        <v>131</v>
      </c>
      <c r="B21" s="226"/>
      <c r="C21" s="226"/>
      <c r="D21" s="226">
        <v>0.09</v>
      </c>
      <c r="E21" s="226">
        <v>9.2777007437287284E-2</v>
      </c>
    </row>
    <row r="22" spans="1:6">
      <c r="A22" s="230" t="s">
        <v>103</v>
      </c>
      <c r="B22" s="231">
        <v>8.410335316697086E-2</v>
      </c>
      <c r="C22" s="231">
        <v>8.275696405940676E-2</v>
      </c>
      <c r="D22" s="231">
        <v>8.323879871376054E-2</v>
      </c>
      <c r="E22" s="231">
        <v>8.5107300207789074E-2</v>
      </c>
    </row>
    <row r="23" spans="1:6" ht="30.75" customHeight="1">
      <c r="A23" s="412" t="s">
        <v>151</v>
      </c>
      <c r="B23" s="412"/>
      <c r="C23" s="412"/>
      <c r="D23" s="412"/>
      <c r="E23" s="412"/>
    </row>
    <row r="24" spans="1:6" s="232" customFormat="1" ht="28.5" customHeight="1">
      <c r="A24" s="413" t="s">
        <v>166</v>
      </c>
      <c r="B24" s="414"/>
      <c r="C24" s="414"/>
      <c r="D24" s="414"/>
      <c r="E24" s="414"/>
    </row>
    <row r="25" spans="1:6" s="232" customFormat="1">
      <c r="A25" s="409" t="s">
        <v>167</v>
      </c>
      <c r="B25" s="410"/>
      <c r="C25" s="410"/>
      <c r="D25" s="410"/>
      <c r="E25" s="411"/>
    </row>
    <row r="27" spans="1:6">
      <c r="A27" s="404" t="s">
        <v>11</v>
      </c>
      <c r="B27" s="405"/>
      <c r="C27" s="405"/>
      <c r="D27" s="405"/>
      <c r="E27" s="406"/>
    </row>
    <row r="28" spans="1:6">
      <c r="A28" s="233"/>
      <c r="B28" s="234">
        <v>2009</v>
      </c>
      <c r="C28" s="234">
        <v>2010</v>
      </c>
      <c r="D28" s="234">
        <v>2011</v>
      </c>
      <c r="E28" s="234">
        <v>2012</v>
      </c>
    </row>
    <row r="29" spans="1:6">
      <c r="A29" s="235" t="s">
        <v>168</v>
      </c>
      <c r="B29" s="236">
        <v>0.20289855072463769</v>
      </c>
      <c r="C29" s="236">
        <v>0.12121212121212122</v>
      </c>
      <c r="D29" s="236">
        <v>0.18461538461538463</v>
      </c>
      <c r="E29" s="227">
        <v>0.33766233766233766</v>
      </c>
    </row>
    <row r="30" spans="1:6">
      <c r="A30" s="235" t="s">
        <v>169</v>
      </c>
      <c r="B30" s="236">
        <v>0.16066951277359898</v>
      </c>
      <c r="C30" s="236">
        <v>0.1527600450619602</v>
      </c>
      <c r="D30" s="236">
        <v>0.15010739002465992</v>
      </c>
      <c r="E30" s="227">
        <v>0.15400720207687799</v>
      </c>
    </row>
    <row r="31" spans="1:6">
      <c r="A31" s="235" t="s">
        <v>170</v>
      </c>
      <c r="B31" s="236">
        <v>0.11432145397463883</v>
      </c>
      <c r="C31" s="236">
        <v>0.11416873449131514</v>
      </c>
      <c r="D31" s="236">
        <v>0.11676484963856662</v>
      </c>
      <c r="E31" s="227">
        <v>0.12029126468809968</v>
      </c>
    </row>
    <row r="32" spans="1:6">
      <c r="A32" s="235" t="s">
        <v>171</v>
      </c>
      <c r="B32" s="236">
        <v>5.8800829675365394E-2</v>
      </c>
      <c r="C32" s="236">
        <v>6.2008483866355275E-2</v>
      </c>
      <c r="D32" s="236">
        <v>6.2522950378222239E-2</v>
      </c>
      <c r="E32" s="227">
        <v>6.4091847772642346E-2</v>
      </c>
    </row>
    <row r="33" spans="1:5">
      <c r="A33" s="235" t="s">
        <v>172</v>
      </c>
      <c r="B33" s="236">
        <v>3.064418180968842E-2</v>
      </c>
      <c r="C33" s="236">
        <v>3.1835628810115153E-2</v>
      </c>
      <c r="D33" s="236">
        <v>3.2956043456520749E-2</v>
      </c>
      <c r="E33" s="227">
        <v>3.5057908151857976E-2</v>
      </c>
    </row>
    <row r="34" spans="1:5">
      <c r="A34" s="235" t="s">
        <v>173</v>
      </c>
      <c r="B34" s="236">
        <v>1.282051282051282E-2</v>
      </c>
      <c r="C34" s="236">
        <v>1.3950323239197007E-2</v>
      </c>
      <c r="D34" s="236">
        <v>1.4563106796116505E-2</v>
      </c>
      <c r="E34" s="227">
        <v>1.3518197573656845E-2</v>
      </c>
    </row>
    <row r="35" spans="1:5">
      <c r="A35" s="409" t="s">
        <v>167</v>
      </c>
      <c r="B35" s="410"/>
      <c r="C35" s="410"/>
      <c r="D35" s="410"/>
      <c r="E35" s="411"/>
    </row>
    <row r="37" spans="1:5">
      <c r="A37" s="404" t="s">
        <v>12</v>
      </c>
      <c r="B37" s="405"/>
      <c r="C37" s="405"/>
      <c r="D37" s="405"/>
      <c r="E37" s="406"/>
    </row>
    <row r="38" spans="1:5">
      <c r="A38" s="233"/>
      <c r="B38" s="233">
        <v>2009</v>
      </c>
      <c r="C38" s="233">
        <v>2010</v>
      </c>
      <c r="D38" s="233">
        <v>2011</v>
      </c>
      <c r="E38" s="233">
        <v>2012</v>
      </c>
    </row>
    <row r="39" spans="1:5">
      <c r="A39" s="76" t="s">
        <v>174</v>
      </c>
      <c r="B39" s="227">
        <v>0.17428267800212541</v>
      </c>
      <c r="C39" s="227">
        <v>0.18111455108359134</v>
      </c>
      <c r="D39" s="227">
        <v>0.17711171662125341</v>
      </c>
      <c r="E39" s="227">
        <v>0.20551724137931035</v>
      </c>
    </row>
    <row r="40" spans="1:5">
      <c r="A40" s="76" t="s">
        <v>175</v>
      </c>
      <c r="B40" s="227">
        <v>0.19123741859088217</v>
      </c>
      <c r="C40" s="227">
        <v>0.18525179856115107</v>
      </c>
      <c r="D40" s="227">
        <v>0.16</v>
      </c>
      <c r="E40" s="227">
        <v>0.15596330275229359</v>
      </c>
    </row>
    <row r="41" spans="1:5">
      <c r="A41" s="76" t="s">
        <v>176</v>
      </c>
      <c r="B41" s="227">
        <v>0.17771084337349397</v>
      </c>
      <c r="C41" s="227">
        <v>0.15284974093264247</v>
      </c>
      <c r="D41" s="227">
        <v>0.1406926406926407</v>
      </c>
      <c r="E41" s="227">
        <v>0.17647058823529413</v>
      </c>
    </row>
    <row r="42" spans="1:5">
      <c r="A42" s="76" t="s">
        <v>177</v>
      </c>
      <c r="B42" s="227">
        <v>0.15107913669064749</v>
      </c>
      <c r="C42" s="227">
        <v>0.13696060037523453</v>
      </c>
      <c r="D42" s="227">
        <v>0.16612377850162866</v>
      </c>
      <c r="E42" s="227">
        <v>0.13019390581717452</v>
      </c>
    </row>
    <row r="43" spans="1:5">
      <c r="A43" s="76" t="s">
        <v>178</v>
      </c>
      <c r="B43" s="227">
        <v>9.4570928196147111E-2</v>
      </c>
      <c r="C43" s="227">
        <v>0.11373390557939914</v>
      </c>
      <c r="D43" s="227">
        <v>0.11153846153846154</v>
      </c>
      <c r="E43" s="227">
        <v>0.10031347962382445</v>
      </c>
    </row>
    <row r="44" spans="1:5">
      <c r="A44" s="237" t="s">
        <v>179</v>
      </c>
      <c r="B44" s="238">
        <v>8.0898876404494377E-2</v>
      </c>
      <c r="C44" s="238">
        <v>7.8199052132701424E-2</v>
      </c>
      <c r="D44" s="238">
        <v>8.2125603864734303E-2</v>
      </c>
      <c r="E44" s="227">
        <v>5.701754385964912E-2</v>
      </c>
    </row>
    <row r="45" spans="1:5">
      <c r="A45" s="76" t="s">
        <v>180</v>
      </c>
      <c r="B45" s="227">
        <v>5.5921052631578948E-2</v>
      </c>
      <c r="C45" s="227">
        <v>7.1207430340557279E-2</v>
      </c>
      <c r="D45" s="227">
        <v>5.7324840764331211E-2</v>
      </c>
      <c r="E45" s="227">
        <v>1.5151515151515152E-2</v>
      </c>
    </row>
    <row r="46" spans="1:5">
      <c r="A46" s="76" t="s">
        <v>181</v>
      </c>
      <c r="B46" s="227">
        <v>4.3165467625899283E-2</v>
      </c>
      <c r="C46" s="227">
        <v>6.4039408866995079E-2</v>
      </c>
      <c r="D46" s="227">
        <v>6.5789473684210523E-2</v>
      </c>
      <c r="E46" s="227">
        <v>3.3057851239669422E-2</v>
      </c>
    </row>
    <row r="47" spans="1:5">
      <c r="A47" s="76" t="s">
        <v>182</v>
      </c>
      <c r="B47" s="227">
        <v>0.14814814814814814</v>
      </c>
      <c r="C47" s="227">
        <v>3.1578947368421054E-2</v>
      </c>
      <c r="D47" s="227">
        <v>6.6666666666666666E-2</v>
      </c>
      <c r="E47" s="227">
        <v>6.25E-2</v>
      </c>
    </row>
    <row r="48" spans="1:5">
      <c r="A48" s="230" t="s">
        <v>103</v>
      </c>
      <c r="B48" s="231">
        <v>0.15215924426450742</v>
      </c>
      <c r="C48" s="231">
        <v>0.13976377952755906</v>
      </c>
      <c r="D48" s="231">
        <v>0.14357053682896379</v>
      </c>
      <c r="E48" s="231">
        <v>0.14158094206821872</v>
      </c>
    </row>
    <row r="49" spans="1:5">
      <c r="A49" s="409" t="s">
        <v>167</v>
      </c>
      <c r="B49" s="410"/>
      <c r="C49" s="410"/>
      <c r="D49" s="410"/>
      <c r="E49" s="411"/>
    </row>
  </sheetData>
  <mergeCells count="8">
    <mergeCell ref="A35:E35"/>
    <mergeCell ref="A37:E37"/>
    <mergeCell ref="A49:E49"/>
    <mergeCell ref="A2:E2"/>
    <mergeCell ref="A23:E23"/>
    <mergeCell ref="A24:E24"/>
    <mergeCell ref="A25:E25"/>
    <mergeCell ref="A27:E2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3:D26"/>
  <sheetViews>
    <sheetView workbookViewId="0">
      <selection activeCell="B37" sqref="B37"/>
    </sheetView>
  </sheetViews>
  <sheetFormatPr defaultRowHeight="12.75"/>
  <cols>
    <col min="2" max="2" width="65.5703125" bestFit="1" customWidth="1"/>
    <col min="3" max="3" width="15.28515625" customWidth="1"/>
    <col min="4" max="4" width="16.5703125" customWidth="1"/>
  </cols>
  <sheetData>
    <row r="3" spans="2:4" ht="16.5" thickBot="1">
      <c r="B3" s="34"/>
    </row>
    <row r="4" spans="2:4" ht="23.25" thickBot="1">
      <c r="B4" s="35" t="s">
        <v>183</v>
      </c>
      <c r="C4" s="36" t="s">
        <v>184</v>
      </c>
      <c r="D4" s="36" t="s">
        <v>185</v>
      </c>
    </row>
    <row r="5" spans="2:4" ht="13.5" thickBot="1">
      <c r="B5" s="37" t="s">
        <v>186</v>
      </c>
      <c r="C5" s="38">
        <v>112</v>
      </c>
      <c r="D5" s="38">
        <v>78</v>
      </c>
    </row>
    <row r="6" spans="2:4" ht="13.5" thickBot="1">
      <c r="B6" s="37" t="s">
        <v>187</v>
      </c>
      <c r="C6" s="38">
        <v>78</v>
      </c>
      <c r="D6" s="38">
        <v>31</v>
      </c>
    </row>
    <row r="7" spans="2:4" ht="13.5" thickBot="1">
      <c r="B7" s="37" t="s">
        <v>188</v>
      </c>
      <c r="C7" s="38">
        <v>79</v>
      </c>
      <c r="D7" s="38">
        <v>49</v>
      </c>
    </row>
    <row r="8" spans="2:4" ht="13.5" thickBot="1">
      <c r="B8" s="37" t="s">
        <v>189</v>
      </c>
      <c r="C8" s="38">
        <v>44</v>
      </c>
      <c r="D8" s="38">
        <v>21</v>
      </c>
    </row>
    <row r="9" spans="2:4" ht="13.5" thickBot="1">
      <c r="B9" s="37" t="s">
        <v>190</v>
      </c>
      <c r="C9" s="38">
        <v>4</v>
      </c>
      <c r="D9" s="38">
        <v>1</v>
      </c>
    </row>
    <row r="10" spans="2:4" ht="13.5" thickBot="1">
      <c r="B10" s="37" t="s">
        <v>191</v>
      </c>
      <c r="C10" s="38">
        <v>182</v>
      </c>
      <c r="D10" s="38">
        <v>93</v>
      </c>
    </row>
    <row r="11" spans="2:4" ht="13.5" thickBot="1">
      <c r="B11" s="37" t="s">
        <v>192</v>
      </c>
      <c r="C11" s="38">
        <v>176</v>
      </c>
      <c r="D11" s="38">
        <v>143</v>
      </c>
    </row>
    <row r="12" spans="2:4" ht="13.5" thickBot="1">
      <c r="B12" s="37" t="s">
        <v>193</v>
      </c>
      <c r="C12" s="38">
        <v>317</v>
      </c>
      <c r="D12" s="38">
        <v>228</v>
      </c>
    </row>
    <row r="13" spans="2:4" ht="13.5" thickBot="1">
      <c r="B13" s="37" t="s">
        <v>194</v>
      </c>
      <c r="C13" s="38">
        <v>5</v>
      </c>
      <c r="D13" s="38">
        <v>3</v>
      </c>
    </row>
    <row r="14" spans="2:4" ht="13.5" thickBot="1">
      <c r="B14" s="39" t="s">
        <v>103</v>
      </c>
      <c r="C14" s="40">
        <v>997</v>
      </c>
      <c r="D14" s="40">
        <v>647</v>
      </c>
    </row>
    <row r="15" spans="2:4" ht="15.75">
      <c r="B15" s="34"/>
    </row>
    <row r="18" spans="2:3" ht="16.5" thickBot="1">
      <c r="B18" s="34"/>
    </row>
    <row r="19" spans="2:3" ht="13.5" thickBot="1">
      <c r="B19" s="35" t="s">
        <v>195</v>
      </c>
      <c r="C19" s="41" t="s">
        <v>196</v>
      </c>
    </row>
    <row r="20" spans="2:3" ht="13.5" thickBot="1">
      <c r="B20" s="37" t="s">
        <v>197</v>
      </c>
      <c r="C20" s="38">
        <v>98</v>
      </c>
    </row>
    <row r="21" spans="2:3" ht="13.5" thickBot="1">
      <c r="B21" s="37" t="s">
        <v>198</v>
      </c>
      <c r="C21" s="38">
        <v>111</v>
      </c>
    </row>
    <row r="22" spans="2:3" ht="13.5" thickBot="1">
      <c r="B22" s="37" t="s">
        <v>199</v>
      </c>
      <c r="C22" s="38">
        <v>31</v>
      </c>
    </row>
    <row r="23" spans="2:3" ht="13.5" thickBot="1">
      <c r="B23" s="37" t="s">
        <v>200</v>
      </c>
      <c r="C23" s="38">
        <v>34</v>
      </c>
    </row>
    <row r="24" spans="2:3" ht="13.5" thickBot="1">
      <c r="B24" s="37" t="s">
        <v>201</v>
      </c>
      <c r="C24" s="38">
        <v>25</v>
      </c>
    </row>
    <row r="25" spans="2:3" ht="13.5" thickBot="1">
      <c r="B25" s="37" t="s">
        <v>202</v>
      </c>
      <c r="C25" s="38">
        <v>9</v>
      </c>
    </row>
    <row r="26" spans="2:3" ht="13.5" thickBot="1">
      <c r="B26" s="39" t="s">
        <v>203</v>
      </c>
      <c r="C26" s="40">
        <v>308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34</vt:i4>
      </vt:variant>
    </vt:vector>
  </HeadingPairs>
  <TitlesOfParts>
    <vt:vector size="34" baseType="lpstr">
      <vt:lpstr>TOTAAL OVERZICHT</vt:lpstr>
      <vt:lpstr>1.spend</vt:lpstr>
      <vt:lpstr>2.inhuur</vt:lpstr>
      <vt:lpstr>3.bezetting</vt:lpstr>
      <vt:lpstr>4.leeftijd</vt:lpstr>
      <vt:lpstr>5.M-V</vt:lpstr>
      <vt:lpstr>6.V-instroom</vt:lpstr>
      <vt:lpstr>7.cul. div.</vt:lpstr>
      <vt:lpstr>8.integriteit</vt:lpstr>
      <vt:lpstr>9.extra belonen</vt:lpstr>
      <vt:lpstr>10.vacatures</vt:lpstr>
      <vt:lpstr>11traineeprogr.</vt:lpstr>
      <vt:lpstr>12.stages</vt:lpstr>
      <vt:lpstr>13.gezond werken</vt:lpstr>
      <vt:lpstr>14.FG</vt:lpstr>
      <vt:lpstr>15.Scholing</vt:lpstr>
      <vt:lpstr>16.ABD</vt:lpstr>
      <vt:lpstr>17.TMG</vt:lpstr>
      <vt:lpstr>18.adviescolleges</vt:lpstr>
      <vt:lpstr>19.m2</vt:lpstr>
      <vt:lpstr>20.gebr.verg.</vt:lpstr>
      <vt:lpstr>21. Energie CO2</vt:lpstr>
      <vt:lpstr>21.Energie</vt:lpstr>
      <vt:lpstr>22. Social Return</vt:lpstr>
      <vt:lpstr>23.afvalkosten</vt:lpstr>
      <vt:lpstr>24.aanbestedingen</vt:lpstr>
      <vt:lpstr>25.betaaltermijnen</vt:lpstr>
      <vt:lpstr>26.Rijksbrede infra</vt:lpstr>
      <vt:lpstr>27.CRD</vt:lpstr>
      <vt:lpstr>Ia - adviescolleges</vt:lpstr>
      <vt:lpstr>Ib - adviescolleges</vt:lpstr>
      <vt:lpstr>Ic - adviescolleges</vt:lpstr>
      <vt:lpstr>Id - adviescolleges</vt:lpstr>
      <vt:lpstr>II - externe inhuur</vt:lpstr>
    </vt:vector>
  </TitlesOfParts>
  <Company>Rijksoverheid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AalbersbergS</dc:creator>
  <cp:lastModifiedBy>Jonkhart</cp:lastModifiedBy>
  <cp:lastPrinted>2013-04-02T09:58:48Z</cp:lastPrinted>
  <dcterms:created xsi:type="dcterms:W3CDTF">2013-02-08T12:34:50Z</dcterms:created>
  <dcterms:modified xsi:type="dcterms:W3CDTF">2013-09-04T08:35:01Z</dcterms:modified>
</cp:coreProperties>
</file>